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135" windowHeight="5025"/>
  </bookViews>
  <sheets>
    <sheet name="Лист1" sheetId="1" r:id="rId1"/>
  </sheets>
  <definedNames>
    <definedName name="_xlnm.Print_Area" localSheetId="0">Лист1!$A$1:$I$178</definedName>
  </definedNames>
  <calcPr calcId="124519"/>
</workbook>
</file>

<file path=xl/calcChain.xml><?xml version="1.0" encoding="utf-8"?>
<calcChain xmlns="http://schemas.openxmlformats.org/spreadsheetml/2006/main">
  <c r="C148" i="1"/>
  <c r="F145"/>
  <c r="D121"/>
  <c r="E121"/>
  <c r="G39"/>
  <c r="F14"/>
  <c r="E127"/>
  <c r="E126" s="1"/>
  <c r="D127"/>
  <c r="D126" s="1"/>
  <c r="C127"/>
  <c r="C126" s="1"/>
  <c r="E142"/>
  <c r="D142"/>
  <c r="C142"/>
  <c r="C60"/>
  <c r="C58"/>
  <c r="E37"/>
  <c r="D37"/>
  <c r="C37"/>
  <c r="C32" s="1"/>
  <c r="E42"/>
  <c r="D42"/>
  <c r="C42"/>
  <c r="F48"/>
  <c r="G48"/>
  <c r="E18"/>
  <c r="E8"/>
  <c r="F24"/>
  <c r="G24"/>
  <c r="C18"/>
  <c r="D18"/>
  <c r="G22"/>
  <c r="F22"/>
  <c r="D132"/>
  <c r="E132"/>
  <c r="E131" s="1"/>
  <c r="C132"/>
  <c r="C131" s="1"/>
  <c r="F134"/>
  <c r="G134"/>
  <c r="D148"/>
  <c r="E148"/>
  <c r="G124"/>
  <c r="G123"/>
  <c r="G118"/>
  <c r="F118"/>
  <c r="C63"/>
  <c r="F168"/>
  <c r="F169"/>
  <c r="D114"/>
  <c r="D111" s="1"/>
  <c r="E114"/>
  <c r="E111" s="1"/>
  <c r="D167"/>
  <c r="D166" s="1"/>
  <c r="D165" s="1"/>
  <c r="E167"/>
  <c r="E166" s="1"/>
  <c r="E165" s="1"/>
  <c r="F164"/>
  <c r="F163"/>
  <c r="D131"/>
  <c r="F88"/>
  <c r="G88"/>
  <c r="G45"/>
  <c r="G44"/>
  <c r="G36"/>
  <c r="G34"/>
  <c r="G35"/>
  <c r="G33"/>
  <c r="F35"/>
  <c r="F36"/>
  <c r="C138"/>
  <c r="C137" s="1"/>
  <c r="C136" s="1"/>
  <c r="C121"/>
  <c r="F124"/>
  <c r="G175"/>
  <c r="F175"/>
  <c r="F160"/>
  <c r="D174"/>
  <c r="D173" s="1"/>
  <c r="E174"/>
  <c r="E173" s="1"/>
  <c r="C174"/>
  <c r="D170"/>
  <c r="E170"/>
  <c r="C170"/>
  <c r="C163"/>
  <c r="C162" s="1"/>
  <c r="C161" s="1"/>
  <c r="C114"/>
  <c r="C111" s="1"/>
  <c r="C110" s="1"/>
  <c r="H99"/>
  <c r="I99"/>
  <c r="F83"/>
  <c r="G83"/>
  <c r="E83"/>
  <c r="I85"/>
  <c r="H85"/>
  <c r="G68"/>
  <c r="F68"/>
  <c r="D67"/>
  <c r="E67"/>
  <c r="C67"/>
  <c r="G62"/>
  <c r="D51"/>
  <c r="E51"/>
  <c r="C51"/>
  <c r="G53"/>
  <c r="F53"/>
  <c r="E43"/>
  <c r="D43"/>
  <c r="F23"/>
  <c r="G23"/>
  <c r="G135"/>
  <c r="E88"/>
  <c r="E70"/>
  <c r="C70"/>
  <c r="D58"/>
  <c r="D69" s="1"/>
  <c r="E58"/>
  <c r="E69" s="1"/>
  <c r="G47"/>
  <c r="F47"/>
  <c r="E46"/>
  <c r="D46"/>
  <c r="C46"/>
  <c r="F39"/>
  <c r="G113"/>
  <c r="F113"/>
  <c r="C167"/>
  <c r="C166" s="1"/>
  <c r="F166" s="1"/>
  <c r="D163"/>
  <c r="D162" s="1"/>
  <c r="D161" s="1"/>
  <c r="E163"/>
  <c r="E162" s="1"/>
  <c r="E161" s="1"/>
  <c r="G160"/>
  <c r="D159"/>
  <c r="D157" s="1"/>
  <c r="E159"/>
  <c r="C159"/>
  <c r="C157" s="1"/>
  <c r="D155"/>
  <c r="D153" s="1"/>
  <c r="E155"/>
  <c r="E153" s="1"/>
  <c r="C155"/>
  <c r="C153" s="1"/>
  <c r="D151"/>
  <c r="D150" s="1"/>
  <c r="E151"/>
  <c r="C151"/>
  <c r="C150" s="1"/>
  <c r="F152"/>
  <c r="F149"/>
  <c r="G152"/>
  <c r="G149"/>
  <c r="G145"/>
  <c r="G143"/>
  <c r="G144"/>
  <c r="G139"/>
  <c r="G133"/>
  <c r="G130"/>
  <c r="G128"/>
  <c r="G129"/>
  <c r="G122"/>
  <c r="G117"/>
  <c r="G116"/>
  <c r="G115"/>
  <c r="G112"/>
  <c r="D147"/>
  <c r="C147"/>
  <c r="F144"/>
  <c r="F143"/>
  <c r="F139"/>
  <c r="F135"/>
  <c r="D138"/>
  <c r="E138"/>
  <c r="F133"/>
  <c r="F130"/>
  <c r="G38"/>
  <c r="F38"/>
  <c r="G31"/>
  <c r="F31"/>
  <c r="D110" l="1"/>
  <c r="D109" s="1"/>
  <c r="E110"/>
  <c r="E109" s="1"/>
  <c r="F159"/>
  <c r="F167"/>
  <c r="F162"/>
  <c r="F161"/>
  <c r="G43"/>
  <c r="F174"/>
  <c r="F126"/>
  <c r="G173"/>
  <c r="D125"/>
  <c r="G37"/>
  <c r="C125"/>
  <c r="C173"/>
  <c r="F173" s="1"/>
  <c r="G174"/>
  <c r="E125"/>
  <c r="G67"/>
  <c r="F132"/>
  <c r="F131"/>
  <c r="F67"/>
  <c r="D146"/>
  <c r="G148"/>
  <c r="C146"/>
  <c r="F46"/>
  <c r="G46"/>
  <c r="G114"/>
  <c r="F138"/>
  <c r="E147"/>
  <c r="G132"/>
  <c r="G121"/>
  <c r="G131"/>
  <c r="F148"/>
  <c r="G151"/>
  <c r="G138"/>
  <c r="E150"/>
  <c r="G150" s="1"/>
  <c r="G159"/>
  <c r="E157"/>
  <c r="F157" s="1"/>
  <c r="F151"/>
  <c r="F21"/>
  <c r="G21"/>
  <c r="G11"/>
  <c r="G147" l="1"/>
  <c r="E146"/>
  <c r="F150"/>
  <c r="F147"/>
  <c r="G157"/>
  <c r="G146" l="1"/>
  <c r="F146"/>
  <c r="D63"/>
  <c r="F128"/>
  <c r="F129"/>
  <c r="F123"/>
  <c r="F122"/>
  <c r="F121"/>
  <c r="F116"/>
  <c r="F117"/>
  <c r="F112"/>
  <c r="F114"/>
  <c r="F115"/>
  <c r="C165"/>
  <c r="F165" s="1"/>
  <c r="D137"/>
  <c r="D136" s="1"/>
  <c r="E137"/>
  <c r="E136" s="1"/>
  <c r="I84"/>
  <c r="I87"/>
  <c r="I88"/>
  <c r="I89"/>
  <c r="I91"/>
  <c r="I93"/>
  <c r="I96"/>
  <c r="I97"/>
  <c r="I98"/>
  <c r="H84"/>
  <c r="H86"/>
  <c r="H87"/>
  <c r="H88"/>
  <c r="H89"/>
  <c r="H91"/>
  <c r="H93"/>
  <c r="H94"/>
  <c r="H96"/>
  <c r="H97"/>
  <c r="H98"/>
  <c r="G95"/>
  <c r="F95"/>
  <c r="E95"/>
  <c r="F92"/>
  <c r="G92"/>
  <c r="E92"/>
  <c r="F90"/>
  <c r="G90"/>
  <c r="E90"/>
  <c r="E73"/>
  <c r="C73"/>
  <c r="G52"/>
  <c r="G55"/>
  <c r="G59"/>
  <c r="G61"/>
  <c r="G64"/>
  <c r="G65"/>
  <c r="G66"/>
  <c r="F52"/>
  <c r="F54"/>
  <c r="F55"/>
  <c r="F59"/>
  <c r="F61"/>
  <c r="F62"/>
  <c r="F64"/>
  <c r="F65"/>
  <c r="F66"/>
  <c r="E63"/>
  <c r="D60"/>
  <c r="E60"/>
  <c r="D56"/>
  <c r="C56"/>
  <c r="G57"/>
  <c r="G30"/>
  <c r="G41"/>
  <c r="F30"/>
  <c r="F33"/>
  <c r="F34"/>
  <c r="F41"/>
  <c r="F43"/>
  <c r="F44"/>
  <c r="F45"/>
  <c r="D32"/>
  <c r="E32"/>
  <c r="F32" s="1"/>
  <c r="D40"/>
  <c r="E40"/>
  <c r="C40"/>
  <c r="D29"/>
  <c r="E29"/>
  <c r="C29"/>
  <c r="G9"/>
  <c r="G10"/>
  <c r="G12"/>
  <c r="G13"/>
  <c r="G14"/>
  <c r="G15"/>
  <c r="G16"/>
  <c r="G17"/>
  <c r="G19"/>
  <c r="G20"/>
  <c r="G25"/>
  <c r="F9"/>
  <c r="F10"/>
  <c r="F11"/>
  <c r="F12"/>
  <c r="F13"/>
  <c r="F15"/>
  <c r="F16"/>
  <c r="F17"/>
  <c r="F19"/>
  <c r="F20"/>
  <c r="F25"/>
  <c r="E26"/>
  <c r="D8"/>
  <c r="D26" s="1"/>
  <c r="C8"/>
  <c r="E28" l="1"/>
  <c r="E27" s="1"/>
  <c r="E49" s="1"/>
  <c r="D28"/>
  <c r="D27" s="1"/>
  <c r="G100"/>
  <c r="G82" s="1"/>
  <c r="C28"/>
  <c r="C27" s="1"/>
  <c r="F100"/>
  <c r="G32"/>
  <c r="C69"/>
  <c r="E100"/>
  <c r="G42"/>
  <c r="G137"/>
  <c r="D141"/>
  <c r="D140"/>
  <c r="G142"/>
  <c r="E140"/>
  <c r="G110"/>
  <c r="G111"/>
  <c r="C141"/>
  <c r="C140"/>
  <c r="G127"/>
  <c r="G126"/>
  <c r="E141"/>
  <c r="F142"/>
  <c r="F137"/>
  <c r="F40"/>
  <c r="G60"/>
  <c r="H92"/>
  <c r="I83"/>
  <c r="I90"/>
  <c r="F127"/>
  <c r="G40"/>
  <c r="I92"/>
  <c r="F111"/>
  <c r="I95"/>
  <c r="H95"/>
  <c r="H90"/>
  <c r="H83"/>
  <c r="F42"/>
  <c r="F37"/>
  <c r="G29"/>
  <c r="F29"/>
  <c r="F18"/>
  <c r="G18"/>
  <c r="C26"/>
  <c r="F8"/>
  <c r="F60"/>
  <c r="F58"/>
  <c r="G58"/>
  <c r="E56"/>
  <c r="F57"/>
  <c r="F51"/>
  <c r="G51"/>
  <c r="F63"/>
  <c r="G63"/>
  <c r="G8"/>
  <c r="E178" l="1"/>
  <c r="G56"/>
  <c r="D178"/>
  <c r="C109"/>
  <c r="C178" s="1"/>
  <c r="G141"/>
  <c r="G140"/>
  <c r="G125"/>
  <c r="G136"/>
  <c r="F140"/>
  <c r="F141"/>
  <c r="F136"/>
  <c r="F27"/>
  <c r="F125"/>
  <c r="F110"/>
  <c r="F82"/>
  <c r="I82" s="1"/>
  <c r="I100"/>
  <c r="H100"/>
  <c r="E82"/>
  <c r="H82" s="1"/>
  <c r="G27"/>
  <c r="G28"/>
  <c r="D49"/>
  <c r="F28"/>
  <c r="C49"/>
  <c r="F56"/>
  <c r="G26"/>
  <c r="F26"/>
  <c r="F178" l="1"/>
  <c r="F109"/>
  <c r="G49"/>
  <c r="F49"/>
  <c r="F69"/>
</calcChain>
</file>

<file path=xl/sharedStrings.xml><?xml version="1.0" encoding="utf-8"?>
<sst xmlns="http://schemas.openxmlformats.org/spreadsheetml/2006/main" count="335" uniqueCount="281">
  <si>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</si>
  <si>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</si>
  <si>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</si>
  <si>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</si>
  <si>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</si>
  <si>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</si>
  <si>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</si>
  <si>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</si>
  <si>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</si>
  <si>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</si>
  <si>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</si>
  <si>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</si>
  <si>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</si>
  <si>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</si>
  <si>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</si>
  <si>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</si>
  <si>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</si>
  <si>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</si>
  <si>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</si>
  <si>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</si>
  <si>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</si>
  <si>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</si>
  <si>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</si>
  <si>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</si>
  <si>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</si>
  <si>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</si>
  <si>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</si>
  <si>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</si>
  <si>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</si>
  <si>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</si>
  <si>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</si>
  <si>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</si>
  <si>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</si>
  <si>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</si>
  <si>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</si>
  <si>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</si>
  <si>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</si>
  <si>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</si>
  <si>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</si>
  <si>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</si>
  <si>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</si>
  <si>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</si>
  <si>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</si>
  <si>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</si>
  <si>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</si>
  <si>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</si>
  <si>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</si>
  <si>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</si>
  <si>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</si>
  <si>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</si>
  <si>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</si>
  <si>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</si>
  <si>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</si>
  <si>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</si>
  <si>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</si>
  <si>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</si>
  <si>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</si>
  <si>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</si>
  <si>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</si>
  <si>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</si>
  <si>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</si>
  <si>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</si>
  <si>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</si>
  <si>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</si>
  <si>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</si>
  <si>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</si>
  <si>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</si>
  <si>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</si>
  <si>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</si>
  <si>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</si>
  <si>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000 207 00000 00 0000 000</t>
  </si>
  <si>
    <t>Прочие безвозмездные поступления</t>
  </si>
  <si>
    <t>000 207 05030 10 0000 180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</si>
  <si>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</si>
  <si>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</si>
  <si>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</si>
  <si>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</si>
  <si>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</si>
  <si>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</si>
  <si>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</si>
  <si>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</si>
  <si>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</si>
  <si>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</si>
  <si>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</si>
  <si>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</si>
  <si>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</si>
  <si>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</si>
  <si>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</si>
  <si>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</si>
  <si>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</si>
  <si>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</si>
  <si>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</si>
  <si>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</si>
  <si>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</si>
  <si>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</si>
  <si>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</si>
  <si>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</si>
  <si>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</si>
  <si>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</si>
  <si>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</si>
  <si>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</si>
  <si>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</si>
  <si>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</si>
  <si>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</si>
  <si>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</si>
  <si>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</si>
  <si>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</si>
  <si>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</si>
  <si>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</si>
  <si>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</si>
  <si>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</si>
  <si>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</si>
  <si>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</si>
  <si>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</si>
  <si>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</si>
  <si>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</si>
  <si>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</si>
  <si>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</si>
  <si>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</si>
  <si>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</si>
  <si>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</si>
  <si>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</si>
  <si>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</si>
  <si>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</si>
  <si>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</si>
  <si>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</si>
  <si>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</si>
  <si>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</si>
  <si>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</si>
  <si>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</si>
  <si>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</si>
  <si>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</si>
  <si>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</si>
  <si>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</si>
  <si>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</si>
  <si>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</si>
  <si>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</si>
  <si>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</si>
  <si>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</si>
  <si>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</si>
  <si>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</si>
  <si>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</si>
  <si>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</si>
  <si>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</si>
  <si>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</si>
  <si>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</si>
  <si>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</si>
  <si>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</si>
  <si>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</si>
  <si>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</si>
  <si>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</si>
  <si>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</si>
  <si>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</si>
  <si>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</si>
  <si>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</si>
  <si>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Основное мероприятие «Благоустройство территорий общего пользования с. Русский Камешкир»</t>
  </si>
  <si>
    <t>Поддержка муниципальных программ формирования современной городской среды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</si>
  <si>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</si>
  <si>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</si>
  <si>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07101L5765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</si>
  <si>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</si>
  <si>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</si>
  <si>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</si>
  <si>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</si>
  <si>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</si>
  <si>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</si>
  <si>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</si>
  <si>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</si>
  <si>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</si>
  <si>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</si>
  <si>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</si>
  <si>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</si>
  <si>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</si>
  <si>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</si>
  <si>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</si>
  <si>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</si>
  <si>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</si>
  <si>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</si>
  <si>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</si>
  <si>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</si>
  <si>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</si>
  <si>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</si>
  <si>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</si>
  <si>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</si>
  <si>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</si>
  <si>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</si>
  <si>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</si>
  <si>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</si>
  <si>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0310146030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</si>
  <si>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</si>
  <si>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</si>
  <si>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</si>
  <si>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</si>
  <si>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</si>
  <si>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</si>
  <si>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</si>
  <si>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</si>
  <si>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</si>
  <si>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</si>
  <si>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</si>
  <si>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</si>
  <si>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</si>
  <si>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</si>
  <si>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</si>
  <si>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</si>
  <si>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</si>
  <si>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</si>
  <si>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</si>
  <si>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</si>
  <si>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</si>
  <si>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</si>
  <si>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</si>
  <si>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</si>
  <si>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</si>
  <si>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 xml:space="preserve">901 111 09045 10 0000 120 </t>
  </si>
  <si>
    <t xml:space="preserve"> Доходы от сдачи в аренду имущества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</si>
  <si>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</si>
  <si>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</si>
  <si>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</si>
  <si>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</si>
  <si>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</si>
  <si>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</si>
  <si>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</si>
  <si>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</si>
  <si>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</si>
  <si>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</si>
  <si>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</si>
  <si>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</si>
  <si>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</si>
  <si>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</si>
  <si>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</si>
  <si>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</si>
  <si>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</si>
  <si>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</si>
  <si>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</si>
  <si>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Доходы, поступающие в порядке возмещения расходов, понесенных в связи с эксплуатацией имущества сельских поселений</t>
  </si>
  <si>
    <t>0107</t>
  </si>
  <si>
    <t>Обеспечение проведения выборов и референдумов</t>
  </si>
  <si>
    <t>1001</t>
  </si>
  <si>
    <t>Социальная политика</t>
  </si>
  <si>
    <t>10</t>
  </si>
  <si>
    <t>Пенсионное обеспечение</t>
  </si>
  <si>
    <t>07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</si>
  <si>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</si>
  <si>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</si>
  <si>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</si>
  <si>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</si>
  <si>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</si>
  <si>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9910020220</t>
  </si>
  <si>
    <t>9910000000</t>
  </si>
  <si>
    <t>Непрограммные расходы органов местного самоуправления Русско-Камешкирского сельсовета Камешкирского района Пензенской области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</si>
  <si>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</si>
  <si>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</si>
  <si>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>061F255550</t>
  </si>
  <si>
    <t>061F200000</t>
  </si>
  <si>
    <t>901 113 02065 10 0000 130</t>
  </si>
  <si>
    <t xml:space="preserve"> </t>
  </si>
  <si>
    <t>0230168510</t>
  </si>
  <si>
    <t>Ремонт и содержание сетей и сооружений водоотведения а также изготовление проектно-сметной документации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</si>
  <si>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</si>
  <si>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901 111 09080 10 0000 120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</si>
  <si>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</si>
  <si>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901 114 02053 10 0000 410</t>
  </si>
  <si>
    <t>Прочие субсидии бюджетам сельских поселений на капитальный ремонт сетей и сооружений водоснабжения в населенных пунктах Пензенской области "за исключением субсидий на софинансирование объектов капитального строительтсва"</t>
  </si>
  <si>
    <t>000 202 29999 10 9275 150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</si>
  <si>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</si>
  <si>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000 208 05000 10 0000 150</t>
  </si>
  <si>
    <t>План на 2024 год</t>
  </si>
  <si>
    <t>02301S1350</t>
  </si>
  <si>
    <t>Расходы на капитальный ремонт сетей и сооружений водоснабжения в населенных пунктах Пензенской области</t>
  </si>
  <si>
    <t>Прочие безвозмездные поступления в бюджеты сельских поселений</t>
  </si>
  <si>
    <r>
      <t xml:space="preserve">Основное мероприятие «Формирование у жителей 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</si>
  <si>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 xml:space="preserve">
ОТЧЕТ
ОБ ИСПОЛНЕНИИ БЮДЖЕТА РУССО-КАМЕШКИРСКОГО СЕЛЬСОВЕТА
КАМЕШКИРСКОГО РАЙОНА ПЕНЗЕНСКОЙ ОБЛАСТИ ЗА 2 квартал  2024 года
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</si>
  <si>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2 квартал 2024 года»
от   05.07.2024г.  № 94
</t>
  </si>
  <si>
    <t xml:space="preserve">Приложение № 2
к   Постановлению Администрации
Русско-Камешкирского сельсовета
Камешкирского района
«Отчет об исполнении бюджета
за 2 квартал 2024 года»
от 05.07.2024г.  № 94
</t>
  </si>
  <si>
    <t xml:space="preserve">Ведомственная структура расходов бюджета Русско-Камешкирского сельсовета 
Камешкирского района Пензенской области за 2 кватрал 2024 год                                                                                                                                                                                        
</t>
  </si>
  <si>
    <t>План за 2 квартал  2024 года</t>
  </si>
  <si>
    <t>Исполнено за 2 картал 2024 года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</si>
  <si>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2 квартал 2024 года»
                от 05.07.2024г №94
</t>
  </si>
  <si>
    <t>Исполнено за 2 квартал 2024 года</t>
  </si>
  <si>
    <t>План за 2 квартал 2024 года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</si>
</sst>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165" fontId="1" fillId="0" borderId="5" xfId="0" applyNumberFormat="1" applyFont="1" applyFill="1" applyBorder="1" applyAlignment="1">
      <alignment wrapText="1"/>
    </xf>
    <xf numFmtId="165" fontId="1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3" borderId="5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165" fontId="1" fillId="3" borderId="5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0" fontId="3" fillId="3" borderId="0" xfId="0" applyFont="1" applyFill="1"/>
    <xf numFmtId="165" fontId="3" fillId="0" borderId="0" xfId="0" applyNumberFormat="1" applyFont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165" fontId="2" fillId="0" borderId="9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5" fontId="2" fillId="0" borderId="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wrapText="1"/>
    </xf>
    <xf numFmtId="0" fontId="2" fillId="0" borderId="0" xfId="0" applyFont="1" applyAlignment="1"/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166" fontId="1" fillId="0" borderId="5" xfId="0" applyNumberFormat="1" applyFont="1" applyBorder="1" applyAlignment="1">
      <alignment horizontal="center"/>
    </xf>
    <xf numFmtId="0" fontId="2" fillId="0" borderId="0" xfId="0" applyFont="1"/>
    <xf numFmtId="0" fontId="3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1" fillId="0" borderId="7" xfId="0" applyNumberFormat="1" applyFont="1" applyBorder="1" applyAlignment="1">
      <alignment horizontal="center" wrapText="1"/>
    </xf>
    <xf numFmtId="1" fontId="1" fillId="0" borderId="7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9"/>
  <sheetViews>
    <sheetView tabSelected="1" view="pageBreakPreview" zoomScale="50" zoomScaleSheetLayoutView="50" workbookViewId="0">
      <selection activeCell="A2" sqref="A2:G2"/>
    </sheetView>
  </sheetViews>
  <sheetFormatPr defaultColWidth="9.140625" defaultRowHeight="21"/>
  <cols>
    <col min="1" max="1" width="40.85546875" style="4" customWidth="1"/>
    <col min="2" max="2" width="52" style="4" customWidth="1"/>
    <col min="3" max="3" width="18.5703125" style="4" customWidth="1"/>
    <col min="4" max="4" width="17.140625" style="4" customWidth="1"/>
    <col min="5" max="5" width="17.42578125" style="4" customWidth="1"/>
    <col min="6" max="6" width="19" style="4" customWidth="1"/>
    <col min="7" max="7" width="17.42578125" style="4" customWidth="1"/>
    <col min="8" max="8" width="14.140625" style="4" customWidth="1"/>
    <col min="9" max="9" width="16.85546875" style="4" customWidth="1"/>
    <col min="10" max="10" width="10.85546875" style="4" bestFit="1" customWidth="1"/>
    <col min="11" max="16384" width="9.140625" style="4"/>
  </cols>
  <sheetData>
    <row r="1" spans="1:9" ht="162.75" customHeight="1">
      <c r="E1" s="87" t="s">
        <v>273</v>
      </c>
      <c r="F1" s="87"/>
      <c r="G1" s="87"/>
      <c r="H1" s="5"/>
      <c r="I1" s="5"/>
    </row>
    <row r="2" spans="1:9" ht="117.75" customHeight="1">
      <c r="A2" s="75" t="s">
        <v>272</v>
      </c>
      <c r="B2" s="75"/>
      <c r="C2" s="75"/>
      <c r="D2" s="75"/>
      <c r="E2" s="75"/>
      <c r="F2" s="75"/>
      <c r="G2" s="75"/>
      <c r="H2" s="6"/>
    </row>
    <row r="4" spans="1:9" ht="21.75" thickBot="1">
      <c r="G4" s="4" t="s">
        <v>165</v>
      </c>
    </row>
    <row r="5" spans="1:9" ht="205.5" customHeight="1" thickBot="1">
      <c r="A5" s="93" t="s">
        <v>0</v>
      </c>
      <c r="B5" s="93" t="s">
        <v>1</v>
      </c>
      <c r="C5" s="95" t="s">
        <v>2</v>
      </c>
      <c r="D5" s="96"/>
      <c r="E5" s="93" t="s">
        <v>3</v>
      </c>
      <c r="F5" s="93" t="s">
        <v>4</v>
      </c>
      <c r="G5" s="93" t="s">
        <v>5</v>
      </c>
      <c r="H5" s="7"/>
    </row>
    <row r="6" spans="1:9" ht="62.25" hidden="1" thickBot="1">
      <c r="A6" s="94"/>
      <c r="B6" s="94"/>
      <c r="C6" s="8" t="s">
        <v>6</v>
      </c>
      <c r="D6" s="8" t="s">
        <v>7</v>
      </c>
      <c r="E6" s="94"/>
      <c r="F6" s="94"/>
      <c r="G6" s="94"/>
      <c r="H6" s="7"/>
    </row>
    <row r="7" spans="1:9" ht="0.75" customHeight="1" thickBot="1">
      <c r="A7" s="9"/>
      <c r="B7" s="10" t="s">
        <v>8</v>
      </c>
      <c r="C7" s="11"/>
      <c r="D7" s="12"/>
      <c r="E7" s="12"/>
      <c r="F7" s="12"/>
      <c r="G7" s="12"/>
      <c r="H7" s="13"/>
    </row>
    <row r="8" spans="1:9" ht="48.75" customHeight="1" thickBot="1">
      <c r="A8" s="9"/>
      <c r="B8" s="10" t="s">
        <v>9</v>
      </c>
      <c r="C8" s="14">
        <f>C9+C10+C11+C12+C13+C14+C15+C16+C17</f>
        <v>7090</v>
      </c>
      <c r="D8" s="14">
        <f>D9+D10+D11+D12+D13+D14+D15+D16+D17</f>
        <v>2614</v>
      </c>
      <c r="E8" s="14">
        <f>E9+E10+E11+E12+E13+E14+E15+E16+E17</f>
        <v>3188.8180000000002</v>
      </c>
      <c r="F8" s="15">
        <f>E8/C8*100</f>
        <v>44.976276445698169</v>
      </c>
      <c r="G8" s="15">
        <f>E8/D8*100</f>
        <v>121.98997704667178</v>
      </c>
      <c r="H8" s="16"/>
    </row>
    <row r="9" spans="1:9" ht="21.75" thickBot="1">
      <c r="A9" s="17" t="s">
        <v>10</v>
      </c>
      <c r="B9" s="18" t="s">
        <v>11</v>
      </c>
      <c r="C9" s="3">
        <v>962</v>
      </c>
      <c r="D9" s="3">
        <v>465</v>
      </c>
      <c r="E9" s="3">
        <v>500.17399999999998</v>
      </c>
      <c r="F9" s="19">
        <f t="shared" ref="F9:F69" si="0">E9/C9*100</f>
        <v>51.993139293139293</v>
      </c>
      <c r="G9" s="19">
        <f t="shared" ref="G9:G68" si="1">E9/D9*100</f>
        <v>107.56430107526882</v>
      </c>
      <c r="H9" s="20"/>
    </row>
    <row r="10" spans="1:9" ht="44.45" customHeight="1" thickBot="1">
      <c r="A10" s="17" t="s">
        <v>12</v>
      </c>
      <c r="B10" s="18" t="s">
        <v>13</v>
      </c>
      <c r="C10" s="3">
        <v>953</v>
      </c>
      <c r="D10" s="3">
        <v>448</v>
      </c>
      <c r="E10" s="3">
        <v>449.02199999999999</v>
      </c>
      <c r="F10" s="19">
        <f t="shared" si="0"/>
        <v>47.116684155299055</v>
      </c>
      <c r="G10" s="19">
        <f t="shared" si="1"/>
        <v>100.22812500000001</v>
      </c>
      <c r="H10" s="20"/>
    </row>
    <row r="11" spans="1:9" ht="48" customHeight="1" thickBot="1">
      <c r="A11" s="17" t="s">
        <v>14</v>
      </c>
      <c r="B11" s="18" t="s">
        <v>15</v>
      </c>
      <c r="C11" s="3">
        <v>4</v>
      </c>
      <c r="D11" s="21">
        <v>2</v>
      </c>
      <c r="E11" s="21">
        <v>2.5979999999999999</v>
      </c>
      <c r="F11" s="19">
        <f t="shared" si="0"/>
        <v>64.95</v>
      </c>
      <c r="G11" s="19">
        <f t="shared" si="1"/>
        <v>129.9</v>
      </c>
      <c r="H11" s="20"/>
    </row>
    <row r="12" spans="1:9" ht="44.45" customHeight="1" thickBot="1">
      <c r="A12" s="17" t="s">
        <v>16</v>
      </c>
      <c r="B12" s="18" t="s">
        <v>17</v>
      </c>
      <c r="C12" s="3">
        <v>988</v>
      </c>
      <c r="D12" s="3">
        <v>483</v>
      </c>
      <c r="E12" s="3">
        <v>485.69900000000001</v>
      </c>
      <c r="F12" s="19">
        <f t="shared" si="0"/>
        <v>49.15981781376518</v>
      </c>
      <c r="G12" s="19">
        <f t="shared" si="1"/>
        <v>100.55879917184265</v>
      </c>
      <c r="H12" s="20"/>
    </row>
    <row r="13" spans="1:9" ht="70.5" customHeight="1" thickBot="1">
      <c r="A13" s="17" t="s">
        <v>18</v>
      </c>
      <c r="B13" s="18" t="s">
        <v>19</v>
      </c>
      <c r="C13" s="3">
        <v>-118</v>
      </c>
      <c r="D13" s="3">
        <v>-58</v>
      </c>
      <c r="E13" s="3">
        <v>-58.302</v>
      </c>
      <c r="F13" s="19">
        <f t="shared" si="0"/>
        <v>49.408474576271189</v>
      </c>
      <c r="G13" s="19">
        <f t="shared" si="1"/>
        <v>100.52068965517242</v>
      </c>
      <c r="H13" s="20"/>
    </row>
    <row r="14" spans="1:9" ht="47.25" customHeight="1" thickBot="1">
      <c r="A14" s="17" t="s">
        <v>20</v>
      </c>
      <c r="B14" s="18" t="s">
        <v>21</v>
      </c>
      <c r="C14" s="3">
        <v>1</v>
      </c>
      <c r="D14" s="3">
        <v>1</v>
      </c>
      <c r="E14" s="3">
        <v>300.33300000000003</v>
      </c>
      <c r="F14" s="19">
        <f t="shared" si="0"/>
        <v>30033.300000000003</v>
      </c>
      <c r="G14" s="19">
        <f t="shared" si="1"/>
        <v>30033.300000000003</v>
      </c>
      <c r="H14" s="20"/>
    </row>
    <row r="15" spans="1:9" ht="41.25" customHeight="1" thickBot="1">
      <c r="A15" s="17" t="s">
        <v>22</v>
      </c>
      <c r="B15" s="18" t="s">
        <v>23</v>
      </c>
      <c r="C15" s="3">
        <v>1350</v>
      </c>
      <c r="D15" s="3">
        <v>190</v>
      </c>
      <c r="E15" s="3">
        <v>214.059</v>
      </c>
      <c r="F15" s="19">
        <f t="shared" si="0"/>
        <v>15.856222222222222</v>
      </c>
      <c r="G15" s="19">
        <f t="shared" si="1"/>
        <v>112.66263157894736</v>
      </c>
      <c r="H15" s="20"/>
    </row>
    <row r="16" spans="1:9" ht="42" customHeight="1" thickBot="1">
      <c r="A16" s="17" t="s">
        <v>24</v>
      </c>
      <c r="B16" s="18" t="s">
        <v>25</v>
      </c>
      <c r="C16" s="3">
        <v>1500</v>
      </c>
      <c r="D16" s="3">
        <v>800</v>
      </c>
      <c r="E16" s="3">
        <v>867.18600000000004</v>
      </c>
      <c r="F16" s="19">
        <f t="shared" si="0"/>
        <v>57.812399999999997</v>
      </c>
      <c r="G16" s="19">
        <f t="shared" si="1"/>
        <v>108.39825</v>
      </c>
      <c r="H16" s="20"/>
    </row>
    <row r="17" spans="1:10" ht="39.75" customHeight="1" thickBot="1">
      <c r="A17" s="17" t="s">
        <v>26</v>
      </c>
      <c r="B17" s="18" t="s">
        <v>27</v>
      </c>
      <c r="C17" s="3">
        <v>1450</v>
      </c>
      <c r="D17" s="3">
        <v>283</v>
      </c>
      <c r="E17" s="3">
        <v>428.04899999999998</v>
      </c>
      <c r="F17" s="19">
        <f t="shared" si="0"/>
        <v>29.520620689655168</v>
      </c>
      <c r="G17" s="19">
        <f t="shared" si="1"/>
        <v>151.25406360424029</v>
      </c>
      <c r="H17" s="20"/>
    </row>
    <row r="18" spans="1:10" ht="38.25" customHeight="1" thickBot="1">
      <c r="A18" s="17"/>
      <c r="B18" s="10" t="s">
        <v>28</v>
      </c>
      <c r="C18" s="14">
        <f>C19+C20+C25+C21+C23+C24</f>
        <v>327</v>
      </c>
      <c r="D18" s="14">
        <f>D19+D20+D25+D21+D23+D24</f>
        <v>160</v>
      </c>
      <c r="E18" s="14">
        <f>E19+E20+E25+E21+E23+E24+E22</f>
        <v>257.58199999999999</v>
      </c>
      <c r="F18" s="19">
        <f t="shared" si="0"/>
        <v>78.771253822629973</v>
      </c>
      <c r="G18" s="19">
        <f t="shared" si="1"/>
        <v>160.98874999999998</v>
      </c>
      <c r="H18" s="20"/>
    </row>
    <row r="19" spans="1:10" ht="65.25" customHeight="1" thickBot="1">
      <c r="A19" s="17" t="s">
        <v>29</v>
      </c>
      <c r="B19" s="18" t="s">
        <v>30</v>
      </c>
      <c r="C19" s="3">
        <v>285</v>
      </c>
      <c r="D19" s="3">
        <v>143</v>
      </c>
      <c r="E19" s="3">
        <v>143.595</v>
      </c>
      <c r="F19" s="19">
        <f t="shared" si="0"/>
        <v>50.384210526315783</v>
      </c>
      <c r="G19" s="19">
        <f t="shared" si="1"/>
        <v>100.41608391608392</v>
      </c>
      <c r="H19" s="20"/>
    </row>
    <row r="20" spans="1:10" ht="81.75" customHeight="1" thickBot="1">
      <c r="A20" s="17" t="s">
        <v>31</v>
      </c>
      <c r="B20" s="18" t="s">
        <v>32</v>
      </c>
      <c r="C20" s="3">
        <v>5</v>
      </c>
      <c r="D20" s="3">
        <v>5</v>
      </c>
      <c r="E20" s="3">
        <v>31.161000000000001</v>
      </c>
      <c r="F20" s="19">
        <f t="shared" si="0"/>
        <v>623.22</v>
      </c>
      <c r="G20" s="19">
        <f t="shared" si="1"/>
        <v>623.22</v>
      </c>
      <c r="H20" s="20"/>
    </row>
    <row r="21" spans="1:10" ht="45.75" customHeight="1" thickBot="1">
      <c r="A21" s="22" t="s">
        <v>214</v>
      </c>
      <c r="B21" s="18" t="s">
        <v>215</v>
      </c>
      <c r="C21" s="3">
        <v>5</v>
      </c>
      <c r="D21" s="3">
        <v>5</v>
      </c>
      <c r="E21" s="3">
        <v>8.3810000000000002</v>
      </c>
      <c r="F21" s="19">
        <f t="shared" si="0"/>
        <v>167.62</v>
      </c>
      <c r="G21" s="19">
        <f t="shared" si="1"/>
        <v>167.62</v>
      </c>
      <c r="H21" s="20"/>
    </row>
    <row r="22" spans="1:10" ht="252.75" customHeight="1" thickBot="1">
      <c r="A22" s="22" t="s">
        <v>260</v>
      </c>
      <c r="B22" s="18" t="s">
        <v>259</v>
      </c>
      <c r="C22" s="3"/>
      <c r="D22" s="3"/>
      <c r="E22" s="3">
        <v>8.5760000000000005</v>
      </c>
      <c r="F22" s="19" t="e">
        <f t="shared" si="0"/>
        <v>#DIV/0!</v>
      </c>
      <c r="G22" s="19" t="e">
        <f t="shared" si="1"/>
        <v>#DIV/0!</v>
      </c>
      <c r="H22" s="20"/>
    </row>
    <row r="23" spans="1:10" ht="90.75" customHeight="1" thickBot="1">
      <c r="A23" s="22" t="s">
        <v>255</v>
      </c>
      <c r="B23" s="18" t="s">
        <v>235</v>
      </c>
      <c r="C23" s="3">
        <v>1</v>
      </c>
      <c r="D23" s="3">
        <v>1</v>
      </c>
      <c r="E23" s="3">
        <v>0.99199999999999999</v>
      </c>
      <c r="F23" s="19">
        <f t="shared" si="0"/>
        <v>99.2</v>
      </c>
      <c r="G23" s="19">
        <f t="shared" si="1"/>
        <v>99.2</v>
      </c>
      <c r="H23" s="20"/>
    </row>
    <row r="24" spans="1:10" ht="191.1" customHeight="1" thickBot="1">
      <c r="A24" s="22" t="s">
        <v>262</v>
      </c>
      <c r="B24" s="18" t="s">
        <v>261</v>
      </c>
      <c r="C24" s="3">
        <v>0</v>
      </c>
      <c r="D24" s="3">
        <v>0</v>
      </c>
      <c r="E24" s="3">
        <v>58.332999999999998</v>
      </c>
      <c r="F24" s="19" t="e">
        <f t="shared" si="0"/>
        <v>#DIV/0!</v>
      </c>
      <c r="G24" s="19" t="e">
        <f t="shared" si="1"/>
        <v>#DIV/0!</v>
      </c>
      <c r="H24" s="20"/>
    </row>
    <row r="25" spans="1:10" ht="77.25" customHeight="1" thickBot="1">
      <c r="A25" s="17" t="s">
        <v>33</v>
      </c>
      <c r="B25" s="18" t="s">
        <v>34</v>
      </c>
      <c r="C25" s="3">
        <v>31</v>
      </c>
      <c r="D25" s="3">
        <v>6</v>
      </c>
      <c r="E25" s="3">
        <v>6.5439999999999996</v>
      </c>
      <c r="F25" s="19">
        <f t="shared" si="0"/>
        <v>21.109677419354838</v>
      </c>
      <c r="G25" s="19">
        <f t="shared" si="1"/>
        <v>109.06666666666666</v>
      </c>
      <c r="H25" s="20"/>
    </row>
    <row r="26" spans="1:10" s="28" customFormat="1" ht="51.75" customHeight="1" thickBot="1">
      <c r="A26" s="23" t="s">
        <v>35</v>
      </c>
      <c r="B26" s="24" t="s">
        <v>36</v>
      </c>
      <c r="C26" s="25">
        <f>C8+C18</f>
        <v>7417</v>
      </c>
      <c r="D26" s="25">
        <f t="shared" ref="D26:E26" si="2">D8+D18</f>
        <v>2774</v>
      </c>
      <c r="E26" s="25">
        <f t="shared" si="2"/>
        <v>3446.4</v>
      </c>
      <c r="F26" s="26">
        <f t="shared" si="0"/>
        <v>46.466226237023058</v>
      </c>
      <c r="G26" s="26">
        <f t="shared" si="1"/>
        <v>124.23936553713051</v>
      </c>
      <c r="H26" s="27"/>
    </row>
    <row r="27" spans="1:10" ht="46.5" customHeight="1" thickBot="1">
      <c r="A27" s="9" t="s">
        <v>37</v>
      </c>
      <c r="B27" s="10" t="s">
        <v>38</v>
      </c>
      <c r="C27" s="14">
        <f>C28+C46</f>
        <v>21217.387999999999</v>
      </c>
      <c r="D27" s="14">
        <f>D28+D46</f>
        <v>5428.2089999999989</v>
      </c>
      <c r="E27" s="14">
        <f>E28+E46</f>
        <v>5428.2089999999989</v>
      </c>
      <c r="F27" s="15">
        <f t="shared" si="0"/>
        <v>25.583775910588045</v>
      </c>
      <c r="G27" s="15">
        <f t="shared" si="1"/>
        <v>100</v>
      </c>
      <c r="H27" s="16"/>
    </row>
    <row r="28" spans="1:10" ht="41.25" customHeight="1" thickBot="1">
      <c r="A28" s="17" t="s">
        <v>39</v>
      </c>
      <c r="B28" s="18" t="s">
        <v>40</v>
      </c>
      <c r="C28" s="3">
        <f>C29+C32+C40+C42</f>
        <v>15964.732</v>
      </c>
      <c r="D28" s="3">
        <f>D29+D32+D40+D42+D48</f>
        <v>5253.2089999999989</v>
      </c>
      <c r="E28" s="3">
        <f>E29+E32+E40+E42+E48</f>
        <v>5253.2089999999989</v>
      </c>
      <c r="F28" s="15">
        <f t="shared" si="0"/>
        <v>32.905087288656013</v>
      </c>
      <c r="G28" s="15">
        <f t="shared" si="1"/>
        <v>100</v>
      </c>
      <c r="H28" s="16"/>
    </row>
    <row r="29" spans="1:10" ht="39" customHeight="1" thickBot="1">
      <c r="A29" s="17" t="s">
        <v>41</v>
      </c>
      <c r="B29" s="10" t="s">
        <v>42</v>
      </c>
      <c r="C29" s="14">
        <f>C30+C31</f>
        <v>3567.9</v>
      </c>
      <c r="D29" s="14">
        <f t="shared" ref="D29:E29" si="3">D30+D31</f>
        <v>2658.25</v>
      </c>
      <c r="E29" s="14">
        <f t="shared" si="3"/>
        <v>2658.25</v>
      </c>
      <c r="F29" s="15">
        <f t="shared" si="0"/>
        <v>74.504610555228567</v>
      </c>
      <c r="G29" s="15">
        <f t="shared" si="1"/>
        <v>100</v>
      </c>
      <c r="H29" s="16"/>
    </row>
    <row r="30" spans="1:10" ht="64.5" customHeight="1" thickBot="1">
      <c r="A30" s="17" t="s">
        <v>43</v>
      </c>
      <c r="B30" s="18" t="s">
        <v>44</v>
      </c>
      <c r="C30" s="3">
        <v>1819.9</v>
      </c>
      <c r="D30" s="3">
        <v>910.25</v>
      </c>
      <c r="E30" s="3">
        <v>910.25</v>
      </c>
      <c r="F30" s="15">
        <f t="shared" si="0"/>
        <v>50.016484422220998</v>
      </c>
      <c r="G30" s="15">
        <f t="shared" si="1"/>
        <v>100</v>
      </c>
      <c r="H30" s="16"/>
    </row>
    <row r="31" spans="1:10" ht="65.25" customHeight="1" thickBot="1">
      <c r="A31" s="17" t="s">
        <v>45</v>
      </c>
      <c r="B31" s="18" t="s">
        <v>44</v>
      </c>
      <c r="C31" s="3">
        <v>1748</v>
      </c>
      <c r="D31" s="3">
        <v>1748</v>
      </c>
      <c r="E31" s="3">
        <v>1748</v>
      </c>
      <c r="F31" s="15">
        <f t="shared" si="0"/>
        <v>100</v>
      </c>
      <c r="G31" s="15">
        <f t="shared" si="1"/>
        <v>100</v>
      </c>
      <c r="H31" s="16"/>
      <c r="J31" s="29"/>
    </row>
    <row r="32" spans="1:10" ht="81" customHeight="1" thickBot="1">
      <c r="A32" s="17" t="s">
        <v>46</v>
      </c>
      <c r="B32" s="10" t="s">
        <v>47</v>
      </c>
      <c r="C32" s="14">
        <f>C33+C34+C35+C36+C37</f>
        <v>11953.732</v>
      </c>
      <c r="D32" s="14">
        <f>D33+D34+D35+D36+D37</f>
        <v>2386.4349999999999</v>
      </c>
      <c r="E32" s="14">
        <f>E33+E34+E35+E36+E37</f>
        <v>2386.4349999999999</v>
      </c>
      <c r="F32" s="15">
        <f t="shared" si="0"/>
        <v>19.963932602805549</v>
      </c>
      <c r="G32" s="15">
        <f t="shared" si="1"/>
        <v>100</v>
      </c>
      <c r="H32" s="16"/>
    </row>
    <row r="33" spans="1:8" ht="108" customHeight="1" thickBot="1">
      <c r="A33" s="17" t="s">
        <v>48</v>
      </c>
      <c r="B33" s="30" t="s">
        <v>49</v>
      </c>
      <c r="C33" s="3">
        <v>50.05</v>
      </c>
      <c r="D33" s="3">
        <v>0</v>
      </c>
      <c r="E33" s="3">
        <v>0</v>
      </c>
      <c r="F33" s="15">
        <f t="shared" si="0"/>
        <v>0</v>
      </c>
      <c r="G33" s="15" t="e">
        <f t="shared" si="1"/>
        <v>#DIV/0!</v>
      </c>
      <c r="H33" s="16"/>
    </row>
    <row r="34" spans="1:8" ht="109.5" customHeight="1" thickBot="1">
      <c r="A34" s="17" t="s">
        <v>50</v>
      </c>
      <c r="B34" s="31" t="s">
        <v>49</v>
      </c>
      <c r="C34" s="3">
        <v>4954.9570000000003</v>
      </c>
      <c r="D34" s="3">
        <v>0</v>
      </c>
      <c r="E34" s="3">
        <v>0</v>
      </c>
      <c r="F34" s="15">
        <f t="shared" si="0"/>
        <v>0</v>
      </c>
      <c r="G34" s="15" t="e">
        <f t="shared" si="1"/>
        <v>#DIV/0!</v>
      </c>
      <c r="H34" s="16"/>
    </row>
    <row r="35" spans="1:8" ht="66" customHeight="1" thickBot="1">
      <c r="A35" s="17" t="s">
        <v>51</v>
      </c>
      <c r="B35" s="31" t="s">
        <v>52</v>
      </c>
      <c r="C35" s="3">
        <v>12.048999999999999</v>
      </c>
      <c r="D35" s="3">
        <v>0</v>
      </c>
      <c r="E35" s="3">
        <v>0</v>
      </c>
      <c r="F35" s="15">
        <f t="shared" si="0"/>
        <v>0</v>
      </c>
      <c r="G35" s="15" t="e">
        <f t="shared" si="1"/>
        <v>#DIV/0!</v>
      </c>
      <c r="H35" s="16"/>
    </row>
    <row r="36" spans="1:8" ht="62.45" customHeight="1" thickBot="1">
      <c r="A36" s="17" t="s">
        <v>53</v>
      </c>
      <c r="B36" s="31" t="s">
        <v>52</v>
      </c>
      <c r="C36" s="3">
        <v>1192.847</v>
      </c>
      <c r="D36" s="3">
        <v>0</v>
      </c>
      <c r="E36" s="3">
        <v>0</v>
      </c>
      <c r="F36" s="15">
        <f t="shared" si="0"/>
        <v>0</v>
      </c>
      <c r="G36" s="15" t="e">
        <f t="shared" si="1"/>
        <v>#DIV/0!</v>
      </c>
      <c r="H36" s="16"/>
    </row>
    <row r="37" spans="1:8" ht="46.5" customHeight="1" thickBot="1">
      <c r="A37" s="9" t="s">
        <v>54</v>
      </c>
      <c r="B37" s="32" t="s">
        <v>55</v>
      </c>
      <c r="C37" s="14">
        <f>C38+C39</f>
        <v>5743.8289999999997</v>
      </c>
      <c r="D37" s="33">
        <f>D38+D39</f>
        <v>2386.4349999999999</v>
      </c>
      <c r="E37" s="14">
        <f>E38+E39</f>
        <v>2386.4349999999999</v>
      </c>
      <c r="F37" s="15">
        <f t="shared" si="0"/>
        <v>41.547807220584041</v>
      </c>
      <c r="G37" s="15">
        <f t="shared" si="1"/>
        <v>100</v>
      </c>
      <c r="H37" s="16"/>
    </row>
    <row r="38" spans="1:8" ht="103.7" customHeight="1" thickBot="1">
      <c r="A38" s="17" t="s">
        <v>56</v>
      </c>
      <c r="B38" s="31" t="s">
        <v>57</v>
      </c>
      <c r="C38" s="3">
        <v>30</v>
      </c>
      <c r="D38" s="3">
        <v>30</v>
      </c>
      <c r="E38" s="3">
        <v>30</v>
      </c>
      <c r="F38" s="15">
        <f t="shared" si="0"/>
        <v>100</v>
      </c>
      <c r="G38" s="15">
        <f>E38/D38*100</f>
        <v>100</v>
      </c>
      <c r="H38" s="16"/>
    </row>
    <row r="39" spans="1:8" ht="172.5" customHeight="1" thickBot="1">
      <c r="A39" s="17" t="s">
        <v>264</v>
      </c>
      <c r="B39" s="30" t="s">
        <v>263</v>
      </c>
      <c r="C39" s="3">
        <v>5713.8289999999997</v>
      </c>
      <c r="D39" s="3">
        <v>2356.4349999999999</v>
      </c>
      <c r="E39" s="3">
        <v>2356.4349999999999</v>
      </c>
      <c r="F39" s="15">
        <f t="shared" ref="F39" si="4">E39/C39*100</f>
        <v>41.240908679626223</v>
      </c>
      <c r="G39" s="15">
        <f>E39/D39*100</f>
        <v>100</v>
      </c>
      <c r="H39" s="16"/>
    </row>
    <row r="40" spans="1:8" ht="61.5" customHeight="1" thickBot="1">
      <c r="A40" s="9" t="s">
        <v>58</v>
      </c>
      <c r="B40" s="10" t="s">
        <v>59</v>
      </c>
      <c r="C40" s="14">
        <f>C41</f>
        <v>341.1</v>
      </c>
      <c r="D40" s="14">
        <f t="shared" ref="D40:E40" si="5">D41</f>
        <v>166.56100000000001</v>
      </c>
      <c r="E40" s="14">
        <f t="shared" si="5"/>
        <v>166.56100000000001</v>
      </c>
      <c r="F40" s="15">
        <f t="shared" si="0"/>
        <v>48.830548226326584</v>
      </c>
      <c r="G40" s="15">
        <f t="shared" si="1"/>
        <v>100</v>
      </c>
      <c r="H40" s="16"/>
    </row>
    <row r="41" spans="1:8" ht="77.25" customHeight="1" thickBot="1">
      <c r="A41" s="17" t="s">
        <v>60</v>
      </c>
      <c r="B41" s="18" t="s">
        <v>61</v>
      </c>
      <c r="C41" s="3">
        <v>341.1</v>
      </c>
      <c r="D41" s="3">
        <v>166.56100000000001</v>
      </c>
      <c r="E41" s="3">
        <v>166.56100000000001</v>
      </c>
      <c r="F41" s="19">
        <f t="shared" si="0"/>
        <v>48.830548226326584</v>
      </c>
      <c r="G41" s="19">
        <f t="shared" si="1"/>
        <v>100</v>
      </c>
      <c r="H41" s="16"/>
    </row>
    <row r="42" spans="1:8" ht="42" customHeight="1" thickBot="1">
      <c r="A42" s="9" t="s">
        <v>62</v>
      </c>
      <c r="B42" s="10" t="s">
        <v>63</v>
      </c>
      <c r="C42" s="14">
        <f>C45+C44</f>
        <v>102</v>
      </c>
      <c r="D42" s="14">
        <f>D45+D44</f>
        <v>41.963000000000001</v>
      </c>
      <c r="E42" s="14">
        <f>E45+E44</f>
        <v>41.963000000000001</v>
      </c>
      <c r="F42" s="15">
        <f t="shared" si="0"/>
        <v>41.140196078431373</v>
      </c>
      <c r="G42" s="15">
        <f t="shared" si="1"/>
        <v>100</v>
      </c>
      <c r="H42" s="16"/>
    </row>
    <row r="43" spans="1:8" ht="165.75" customHeight="1" thickBot="1">
      <c r="A43" s="17" t="s">
        <v>64</v>
      </c>
      <c r="B43" s="18" t="s">
        <v>65</v>
      </c>
      <c r="C43" s="3">
        <v>102</v>
      </c>
      <c r="D43" s="3">
        <f>D44+D45</f>
        <v>41.963000000000001</v>
      </c>
      <c r="E43" s="3">
        <f>E44+E45</f>
        <v>41.963000000000001</v>
      </c>
      <c r="F43" s="15">
        <f t="shared" si="0"/>
        <v>41.140196078431373</v>
      </c>
      <c r="G43" s="15">
        <f t="shared" si="1"/>
        <v>100</v>
      </c>
      <c r="H43" s="16"/>
    </row>
    <row r="44" spans="1:8" ht="255" customHeight="1" thickBot="1">
      <c r="A44" s="17" t="s">
        <v>66</v>
      </c>
      <c r="B44" s="30" t="s">
        <v>67</v>
      </c>
      <c r="C44" s="3">
        <v>2</v>
      </c>
      <c r="D44" s="3">
        <v>0</v>
      </c>
      <c r="E44" s="3">
        <v>0</v>
      </c>
      <c r="F44" s="15">
        <f t="shared" si="0"/>
        <v>0</v>
      </c>
      <c r="G44" s="15" t="e">
        <f t="shared" si="1"/>
        <v>#DIV/0!</v>
      </c>
      <c r="H44" s="16"/>
    </row>
    <row r="45" spans="1:8" ht="228" customHeight="1" thickBot="1">
      <c r="A45" s="17" t="s">
        <v>68</v>
      </c>
      <c r="B45" s="30" t="s">
        <v>69</v>
      </c>
      <c r="C45" s="3">
        <v>100</v>
      </c>
      <c r="D45" s="3">
        <v>41.963000000000001</v>
      </c>
      <c r="E45" s="3">
        <v>41.963000000000001</v>
      </c>
      <c r="F45" s="15">
        <f t="shared" si="0"/>
        <v>41.963000000000001</v>
      </c>
      <c r="G45" s="15">
        <f t="shared" si="1"/>
        <v>100</v>
      </c>
      <c r="H45" s="16"/>
    </row>
    <row r="46" spans="1:8" ht="21.75" thickBot="1">
      <c r="A46" s="9" t="s">
        <v>70</v>
      </c>
      <c r="B46" s="10" t="s">
        <v>71</v>
      </c>
      <c r="C46" s="14">
        <f>C47</f>
        <v>5252.6559999999999</v>
      </c>
      <c r="D46" s="14">
        <f>D47</f>
        <v>175</v>
      </c>
      <c r="E46" s="14">
        <f>E47</f>
        <v>175</v>
      </c>
      <c r="F46" s="15">
        <f t="shared" si="0"/>
        <v>3.3316478368276927</v>
      </c>
      <c r="G46" s="15">
        <f t="shared" si="1"/>
        <v>100</v>
      </c>
      <c r="H46" s="16"/>
    </row>
    <row r="47" spans="1:8" ht="45.75" customHeight="1" thickBot="1">
      <c r="A47" s="17" t="s">
        <v>72</v>
      </c>
      <c r="B47" s="30" t="s">
        <v>270</v>
      </c>
      <c r="C47" s="3">
        <v>5252.6559999999999</v>
      </c>
      <c r="D47" s="3">
        <v>175</v>
      </c>
      <c r="E47" s="3">
        <v>175</v>
      </c>
      <c r="F47" s="15">
        <f t="shared" si="0"/>
        <v>3.3316478368276927</v>
      </c>
      <c r="G47" s="15">
        <f t="shared" si="1"/>
        <v>100</v>
      </c>
      <c r="H47" s="16"/>
    </row>
    <row r="48" spans="1:8" ht="210.75" customHeight="1" thickBot="1">
      <c r="A48" s="17" t="s">
        <v>266</v>
      </c>
      <c r="B48" s="30" t="s">
        <v>265</v>
      </c>
      <c r="C48" s="3"/>
      <c r="D48" s="3">
        <v>0</v>
      </c>
      <c r="E48" s="3">
        <v>0</v>
      </c>
      <c r="F48" s="15" t="e">
        <f t="shared" si="0"/>
        <v>#DIV/0!</v>
      </c>
      <c r="G48" s="15" t="e">
        <f t="shared" si="1"/>
        <v>#DIV/0!</v>
      </c>
      <c r="H48" s="16"/>
    </row>
    <row r="49" spans="1:8" s="38" customFormat="1" ht="21.75" customHeight="1" thickBot="1">
      <c r="A49" s="34"/>
      <c r="B49" s="35" t="s">
        <v>73</v>
      </c>
      <c r="C49" s="1">
        <f>C27+C26</f>
        <v>28634.387999999999</v>
      </c>
      <c r="D49" s="2">
        <f t="shared" ref="D49:E49" si="6">D27+D26</f>
        <v>8202.2089999999989</v>
      </c>
      <c r="E49" s="2">
        <f t="shared" si="6"/>
        <v>8874.6089999999986</v>
      </c>
      <c r="F49" s="36">
        <f t="shared" si="0"/>
        <v>30.99283630577332</v>
      </c>
      <c r="G49" s="36">
        <f t="shared" si="1"/>
        <v>108.19779159492278</v>
      </c>
      <c r="H49" s="37"/>
    </row>
    <row r="50" spans="1:8" ht="24" customHeight="1" thickBot="1">
      <c r="A50" s="17"/>
      <c r="B50" s="10" t="s">
        <v>74</v>
      </c>
      <c r="C50" s="39"/>
      <c r="D50" s="3"/>
      <c r="E50" s="3"/>
      <c r="F50" s="15"/>
      <c r="G50" s="15"/>
      <c r="H50" s="16"/>
    </row>
    <row r="51" spans="1:8" ht="24" customHeight="1" thickBot="1">
      <c r="A51" s="40" t="s">
        <v>100</v>
      </c>
      <c r="B51" s="10" t="s">
        <v>75</v>
      </c>
      <c r="C51" s="41">
        <f>C52+C54+C55+C53</f>
        <v>6499.482</v>
      </c>
      <c r="D51" s="41">
        <f t="shared" ref="D51:E51" si="7">D52+D54+D55+D53</f>
        <v>2953.2649999999999</v>
      </c>
      <c r="E51" s="41">
        <f t="shared" si="7"/>
        <v>2953.2649999999999</v>
      </c>
      <c r="F51" s="15">
        <f t="shared" si="0"/>
        <v>45.43846725015932</v>
      </c>
      <c r="G51" s="15">
        <f t="shared" si="1"/>
        <v>100</v>
      </c>
      <c r="H51" s="16"/>
    </row>
    <row r="52" spans="1:8" ht="125.45" customHeight="1" thickBot="1">
      <c r="A52" s="42" t="s">
        <v>101</v>
      </c>
      <c r="B52" s="18" t="s">
        <v>76</v>
      </c>
      <c r="C52" s="3">
        <v>5928.1750000000002</v>
      </c>
      <c r="D52" s="3">
        <v>2860.2049999999999</v>
      </c>
      <c r="E52" s="3">
        <v>2860.2049999999999</v>
      </c>
      <c r="F52" s="19">
        <f t="shared" si="0"/>
        <v>48.247647884888686</v>
      </c>
      <c r="G52" s="19">
        <f t="shared" si="1"/>
        <v>100</v>
      </c>
      <c r="H52" s="20"/>
    </row>
    <row r="53" spans="1:8" ht="44.45" customHeight="1" thickBot="1">
      <c r="A53" s="42" t="s">
        <v>236</v>
      </c>
      <c r="B53" s="18" t="s">
        <v>237</v>
      </c>
      <c r="C53" s="3">
        <v>168.04</v>
      </c>
      <c r="D53" s="3">
        <v>0</v>
      </c>
      <c r="E53" s="3">
        <v>0</v>
      </c>
      <c r="F53" s="19">
        <f t="shared" si="0"/>
        <v>0</v>
      </c>
      <c r="G53" s="19" t="e">
        <f t="shared" si="1"/>
        <v>#DIV/0!</v>
      </c>
      <c r="H53" s="20"/>
    </row>
    <row r="54" spans="1:8" ht="20.25" customHeight="1" thickBot="1">
      <c r="A54" s="42" t="s">
        <v>102</v>
      </c>
      <c r="B54" s="18" t="s">
        <v>77</v>
      </c>
      <c r="C54" s="3">
        <v>5</v>
      </c>
      <c r="D54" s="3">
        <v>0</v>
      </c>
      <c r="E54" s="3">
        <v>0</v>
      </c>
      <c r="F54" s="19">
        <f t="shared" si="0"/>
        <v>0</v>
      </c>
      <c r="G54" s="19"/>
      <c r="H54" s="20"/>
    </row>
    <row r="55" spans="1:8" ht="45.75" customHeight="1" thickBot="1">
      <c r="A55" s="42" t="s">
        <v>103</v>
      </c>
      <c r="B55" s="18" t="s">
        <v>78</v>
      </c>
      <c r="C55" s="3">
        <v>398.267</v>
      </c>
      <c r="D55" s="3">
        <v>93.06</v>
      </c>
      <c r="E55" s="3">
        <v>93.06</v>
      </c>
      <c r="F55" s="19">
        <f t="shared" si="0"/>
        <v>23.366234209713586</v>
      </c>
      <c r="G55" s="19">
        <f t="shared" si="1"/>
        <v>100</v>
      </c>
      <c r="H55" s="20"/>
    </row>
    <row r="56" spans="1:8" ht="21.75" thickBot="1">
      <c r="A56" s="40" t="s">
        <v>104</v>
      </c>
      <c r="B56" s="10" t="s">
        <v>79</v>
      </c>
      <c r="C56" s="14">
        <f>C57</f>
        <v>341.1</v>
      </c>
      <c r="D56" s="14">
        <f t="shared" ref="D56:E56" si="8">D57</f>
        <v>149.06</v>
      </c>
      <c r="E56" s="14">
        <f t="shared" si="8"/>
        <v>149.06</v>
      </c>
      <c r="F56" s="15">
        <f t="shared" si="0"/>
        <v>43.699794781588977</v>
      </c>
      <c r="G56" s="15">
        <f t="shared" si="1"/>
        <v>100</v>
      </c>
      <c r="H56" s="16"/>
    </row>
    <row r="57" spans="1:8" ht="42" thickBot="1">
      <c r="A57" s="42" t="s">
        <v>105</v>
      </c>
      <c r="B57" s="18" t="s">
        <v>80</v>
      </c>
      <c r="C57" s="3">
        <v>341.1</v>
      </c>
      <c r="D57" s="3">
        <v>149.06</v>
      </c>
      <c r="E57" s="3">
        <v>149.06</v>
      </c>
      <c r="F57" s="19">
        <f t="shared" si="0"/>
        <v>43.699794781588977</v>
      </c>
      <c r="G57" s="19">
        <f t="shared" si="1"/>
        <v>100</v>
      </c>
      <c r="H57" s="20"/>
    </row>
    <row r="58" spans="1:8" ht="42" thickBot="1">
      <c r="A58" s="40" t="s">
        <v>106</v>
      </c>
      <c r="B58" s="10" t="s">
        <v>81</v>
      </c>
      <c r="C58" s="14">
        <f>C59</f>
        <v>1564.8230000000001</v>
      </c>
      <c r="D58" s="14">
        <f t="shared" ref="D58:E58" si="9">D59</f>
        <v>782.41099999999994</v>
      </c>
      <c r="E58" s="14">
        <f t="shared" si="9"/>
        <v>782.41099999999994</v>
      </c>
      <c r="F58" s="15">
        <f t="shared" si="0"/>
        <v>49.999968047504403</v>
      </c>
      <c r="G58" s="15">
        <f t="shared" si="1"/>
        <v>100</v>
      </c>
      <c r="H58" s="16"/>
    </row>
    <row r="59" spans="1:8" ht="21.75" thickBot="1">
      <c r="A59" s="42" t="s">
        <v>107</v>
      </c>
      <c r="B59" s="18" t="s">
        <v>82</v>
      </c>
      <c r="C59" s="3">
        <v>1564.8230000000001</v>
      </c>
      <c r="D59" s="3">
        <v>782.41099999999994</v>
      </c>
      <c r="E59" s="3">
        <v>782.41099999999994</v>
      </c>
      <c r="F59" s="19">
        <f t="shared" si="0"/>
        <v>49.999968047504403</v>
      </c>
      <c r="G59" s="19">
        <f t="shared" si="1"/>
        <v>100</v>
      </c>
      <c r="H59" s="20"/>
    </row>
    <row r="60" spans="1:8" ht="21.75" thickBot="1">
      <c r="A60" s="40" t="s">
        <v>108</v>
      </c>
      <c r="B60" s="10" t="s">
        <v>83</v>
      </c>
      <c r="C60" s="14">
        <f>C61+C62</f>
        <v>2767.123</v>
      </c>
      <c r="D60" s="14">
        <f t="shared" ref="D60:E60" si="10">D61+D62</f>
        <v>1797.078</v>
      </c>
      <c r="E60" s="14">
        <f t="shared" si="10"/>
        <v>1797.078</v>
      </c>
      <c r="F60" s="15">
        <f t="shared" si="0"/>
        <v>64.943914672387166</v>
      </c>
      <c r="G60" s="15">
        <f t="shared" si="1"/>
        <v>100</v>
      </c>
      <c r="H60" s="16"/>
    </row>
    <row r="61" spans="1:8" ht="42" thickBot="1">
      <c r="A61" s="42" t="s">
        <v>109</v>
      </c>
      <c r="B61" s="18" t="s">
        <v>84</v>
      </c>
      <c r="C61" s="3">
        <v>2611.2429999999999</v>
      </c>
      <c r="D61" s="3">
        <v>1749.5139999999999</v>
      </c>
      <c r="E61" s="3">
        <v>1749.5139999999999</v>
      </c>
      <c r="F61" s="19">
        <f t="shared" si="0"/>
        <v>66.999279653406447</v>
      </c>
      <c r="G61" s="19">
        <f t="shared" si="1"/>
        <v>100</v>
      </c>
      <c r="H61" s="20"/>
    </row>
    <row r="62" spans="1:8" ht="42" thickBot="1">
      <c r="A62" s="42" t="s">
        <v>110</v>
      </c>
      <c r="B62" s="18" t="s">
        <v>85</v>
      </c>
      <c r="C62" s="3">
        <v>155.88</v>
      </c>
      <c r="D62" s="3">
        <v>47.564</v>
      </c>
      <c r="E62" s="3">
        <v>47.564</v>
      </c>
      <c r="F62" s="19">
        <f t="shared" si="0"/>
        <v>30.513215293815755</v>
      </c>
      <c r="G62" s="19">
        <f t="shared" si="1"/>
        <v>100</v>
      </c>
      <c r="H62" s="20"/>
    </row>
    <row r="63" spans="1:8" ht="21.75" thickBot="1">
      <c r="A63" s="40" t="s">
        <v>111</v>
      </c>
      <c r="B63" s="10" t="s">
        <v>86</v>
      </c>
      <c r="C63" s="14">
        <f>C64+C65+C66</f>
        <v>18667.484</v>
      </c>
      <c r="D63" s="14">
        <f>D64+D65+D66</f>
        <v>4264.8140000000003</v>
      </c>
      <c r="E63" s="14">
        <f t="shared" ref="E63" si="11">E64+E65+E66</f>
        <v>4264.8140000000003</v>
      </c>
      <c r="F63" s="15">
        <f t="shared" si="0"/>
        <v>22.846217519190056</v>
      </c>
      <c r="G63" s="15">
        <f t="shared" si="1"/>
        <v>100</v>
      </c>
      <c r="H63" s="16"/>
    </row>
    <row r="64" spans="1:8" ht="21.75" thickBot="1">
      <c r="A64" s="42" t="s">
        <v>112</v>
      </c>
      <c r="B64" s="18" t="s">
        <v>87</v>
      </c>
      <c r="C64" s="3">
        <v>6.8540000000000001</v>
      </c>
      <c r="D64" s="3">
        <v>2.5840000000000001</v>
      </c>
      <c r="E64" s="3">
        <v>2.5840000000000001</v>
      </c>
      <c r="F64" s="19">
        <f t="shared" si="0"/>
        <v>37.700612780857895</v>
      </c>
      <c r="G64" s="19">
        <f t="shared" si="1"/>
        <v>100</v>
      </c>
      <c r="H64" s="20"/>
    </row>
    <row r="65" spans="1:11" ht="21.75" thickBot="1">
      <c r="A65" s="42" t="s">
        <v>113</v>
      </c>
      <c r="B65" s="18" t="s">
        <v>88</v>
      </c>
      <c r="C65" s="3">
        <v>8535.1290000000008</v>
      </c>
      <c r="D65" s="3">
        <v>3475.056</v>
      </c>
      <c r="E65" s="3">
        <v>3475.056</v>
      </c>
      <c r="F65" s="19">
        <f t="shared" si="0"/>
        <v>40.714744908952163</v>
      </c>
      <c r="G65" s="19">
        <f t="shared" si="1"/>
        <v>100</v>
      </c>
      <c r="H65" s="20"/>
    </row>
    <row r="66" spans="1:11" ht="21.75" thickBot="1">
      <c r="A66" s="42" t="s">
        <v>114</v>
      </c>
      <c r="B66" s="43" t="s">
        <v>89</v>
      </c>
      <c r="C66" s="3">
        <v>10125.501</v>
      </c>
      <c r="D66" s="3">
        <v>787.17399999999998</v>
      </c>
      <c r="E66" s="3">
        <v>787.17399999999998</v>
      </c>
      <c r="F66" s="19">
        <f t="shared" si="0"/>
        <v>7.7741733470768501</v>
      </c>
      <c r="G66" s="19">
        <f t="shared" si="1"/>
        <v>100</v>
      </c>
      <c r="H66" s="20"/>
    </row>
    <row r="67" spans="1:11" ht="21.75" thickBot="1">
      <c r="A67" s="40" t="s">
        <v>240</v>
      </c>
      <c r="B67" s="44" t="s">
        <v>239</v>
      </c>
      <c r="C67" s="14">
        <f>C68</f>
        <v>0.1</v>
      </c>
      <c r="D67" s="14">
        <f t="shared" ref="D67:E67" si="12">D68</f>
        <v>0.1</v>
      </c>
      <c r="E67" s="14">
        <f t="shared" si="12"/>
        <v>0.1</v>
      </c>
      <c r="F67" s="15">
        <f t="shared" si="0"/>
        <v>100</v>
      </c>
      <c r="G67" s="15">
        <f t="shared" si="1"/>
        <v>100</v>
      </c>
      <c r="H67" s="20"/>
    </row>
    <row r="68" spans="1:11" ht="21.75" thickBot="1">
      <c r="A68" s="42" t="s">
        <v>238</v>
      </c>
      <c r="B68" s="43" t="s">
        <v>241</v>
      </c>
      <c r="C68" s="3">
        <v>0.1</v>
      </c>
      <c r="D68" s="3">
        <v>0.1</v>
      </c>
      <c r="E68" s="3">
        <v>0.1</v>
      </c>
      <c r="F68" s="19">
        <f t="shared" si="0"/>
        <v>100</v>
      </c>
      <c r="G68" s="19">
        <f t="shared" si="1"/>
        <v>100</v>
      </c>
      <c r="H68" s="20"/>
    </row>
    <row r="69" spans="1:11" ht="24" customHeight="1" thickBot="1">
      <c r="A69" s="42"/>
      <c r="B69" s="10" t="s">
        <v>90</v>
      </c>
      <c r="C69" s="14">
        <f>C51+C56+C58+C60+C63+C67</f>
        <v>29840.112000000001</v>
      </c>
      <c r="D69" s="14">
        <f t="shared" ref="D69" si="13">D51+D56+D58+D60+D63+D67</f>
        <v>9946.728000000001</v>
      </c>
      <c r="E69" s="14">
        <f>E51+E56+E58+E60+E63+E67</f>
        <v>9946.728000000001</v>
      </c>
      <c r="F69" s="15">
        <f t="shared" si="0"/>
        <v>33.333413761985881</v>
      </c>
      <c r="G69" s="15">
        <v>100</v>
      </c>
      <c r="H69" s="16"/>
    </row>
    <row r="70" spans="1:11" ht="101.25" customHeight="1" thickBot="1">
      <c r="A70" s="42"/>
      <c r="B70" s="10" t="s">
        <v>91</v>
      </c>
      <c r="C70" s="14">
        <f>C72</f>
        <v>-1205.7239999999999</v>
      </c>
      <c r="D70" s="14"/>
      <c r="E70" s="14">
        <f>E72</f>
        <v>-1072.1189999999999</v>
      </c>
      <c r="F70" s="45"/>
      <c r="G70" s="19"/>
      <c r="H70" s="20"/>
    </row>
    <row r="71" spans="1:11" ht="27" customHeight="1" thickBot="1">
      <c r="A71" s="42"/>
      <c r="B71" s="10" t="s">
        <v>92</v>
      </c>
      <c r="C71" s="3"/>
      <c r="D71" s="3"/>
      <c r="E71" s="3"/>
      <c r="F71" s="45"/>
      <c r="G71" s="19"/>
      <c r="H71" s="20"/>
    </row>
    <row r="72" spans="1:11" ht="63.75" customHeight="1" thickBot="1">
      <c r="A72" s="42"/>
      <c r="B72" s="10" t="s">
        <v>93</v>
      </c>
      <c r="C72" s="14">
        <v>-1205.7239999999999</v>
      </c>
      <c r="D72" s="14"/>
      <c r="E72" s="14">
        <v>-1072.1189999999999</v>
      </c>
      <c r="F72" s="45"/>
      <c r="G72" s="19"/>
      <c r="H72" s="20"/>
    </row>
    <row r="73" spans="1:11" ht="63" customHeight="1" thickBot="1">
      <c r="A73" s="46" t="s">
        <v>94</v>
      </c>
      <c r="B73" s="10" t="s">
        <v>95</v>
      </c>
      <c r="C73" s="12">
        <f>C74</f>
        <v>-28634.387999999999</v>
      </c>
      <c r="D73" s="45"/>
      <c r="E73" s="12">
        <f>E74</f>
        <v>-8874.6090000000004</v>
      </c>
      <c r="F73" s="45"/>
      <c r="G73" s="19"/>
      <c r="H73" s="20"/>
    </row>
    <row r="74" spans="1:11" ht="62.25" thickBot="1">
      <c r="A74" s="47" t="s">
        <v>96</v>
      </c>
      <c r="B74" s="18" t="s">
        <v>97</v>
      </c>
      <c r="C74" s="45">
        <v>-28634.387999999999</v>
      </c>
      <c r="D74" s="45"/>
      <c r="E74" s="45">
        <v>-8874.6090000000004</v>
      </c>
      <c r="F74" s="45"/>
      <c r="G74" s="19"/>
      <c r="H74" s="20"/>
    </row>
    <row r="75" spans="1:11" ht="62.45" customHeight="1" thickBot="1">
      <c r="A75" s="47" t="s">
        <v>99</v>
      </c>
      <c r="B75" s="18" t="s">
        <v>98</v>
      </c>
      <c r="C75" s="45">
        <v>29840.112000000001</v>
      </c>
      <c r="D75" s="45"/>
      <c r="E75" s="45">
        <v>9946.7279999999992</v>
      </c>
      <c r="F75" s="45"/>
      <c r="G75" s="19"/>
      <c r="H75" s="20"/>
    </row>
    <row r="77" spans="1:11" ht="175.7" customHeight="1">
      <c r="E77" s="87" t="s">
        <v>274</v>
      </c>
      <c r="F77" s="87"/>
      <c r="G77" s="87"/>
      <c r="H77" s="87"/>
      <c r="I77" s="87"/>
      <c r="K77" s="48"/>
    </row>
    <row r="78" spans="1:11" ht="78.75" customHeight="1">
      <c r="A78" s="75" t="s">
        <v>275</v>
      </c>
      <c r="B78" s="75"/>
      <c r="C78" s="75"/>
      <c r="D78" s="75"/>
      <c r="E78" s="75"/>
      <c r="F78" s="75"/>
      <c r="G78" s="75"/>
      <c r="H78" s="6"/>
    </row>
    <row r="80" spans="1:11" ht="21.75" thickBot="1">
      <c r="G80" s="74" t="s">
        <v>165</v>
      </c>
      <c r="H80" s="74"/>
      <c r="I80" s="74"/>
    </row>
    <row r="81" spans="1:9" ht="81" customHeight="1" thickBot="1">
      <c r="A81" s="49" t="s">
        <v>115</v>
      </c>
      <c r="B81" s="50" t="s">
        <v>116</v>
      </c>
      <c r="C81" s="50" t="s">
        <v>117</v>
      </c>
      <c r="D81" s="50" t="s">
        <v>118</v>
      </c>
      <c r="E81" s="50" t="s">
        <v>267</v>
      </c>
      <c r="F81" s="50" t="s">
        <v>276</v>
      </c>
      <c r="G81" s="50" t="s">
        <v>277</v>
      </c>
      <c r="H81" s="50" t="s">
        <v>4</v>
      </c>
      <c r="I81" s="50" t="s">
        <v>5</v>
      </c>
    </row>
    <row r="82" spans="1:9" ht="125.45" customHeight="1" thickBot="1">
      <c r="A82" s="17" t="s">
        <v>119</v>
      </c>
      <c r="B82" s="8">
        <v>901</v>
      </c>
      <c r="C82" s="8"/>
      <c r="D82" s="8"/>
      <c r="E82" s="51">
        <f>E100</f>
        <v>29840.112000000001</v>
      </c>
      <c r="F82" s="51">
        <f t="shared" ref="F82:G82" si="14">F100</f>
        <v>9946.728000000001</v>
      </c>
      <c r="G82" s="51">
        <f t="shared" si="14"/>
        <v>9946.728000000001</v>
      </c>
      <c r="H82" s="19">
        <f>G82/E82*100</f>
        <v>33.333413761985881</v>
      </c>
      <c r="I82" s="19">
        <f>G82/F82*100</f>
        <v>100</v>
      </c>
    </row>
    <row r="83" spans="1:9" ht="25.5" customHeight="1" thickBot="1">
      <c r="A83" s="17" t="s">
        <v>256</v>
      </c>
      <c r="B83" s="8">
        <v>901</v>
      </c>
      <c r="C83" s="52" t="s">
        <v>100</v>
      </c>
      <c r="D83" s="8"/>
      <c r="E83" s="51">
        <f>E84+E86+E87+E85</f>
        <v>6499.482</v>
      </c>
      <c r="F83" s="51">
        <f t="shared" ref="F83:G83" si="15">F84+F86+F87+F85</f>
        <v>2953.2649999999999</v>
      </c>
      <c r="G83" s="51">
        <f t="shared" si="15"/>
        <v>2953.2649999999999</v>
      </c>
      <c r="H83" s="19">
        <f t="shared" ref="H83:H100" si="16">G83/E83*100</f>
        <v>45.43846725015932</v>
      </c>
      <c r="I83" s="19">
        <f t="shared" ref="I83:I100" si="17">G83/F83*100</f>
        <v>100</v>
      </c>
    </row>
    <row r="84" spans="1:9" ht="83.25" customHeight="1" thickBot="1">
      <c r="A84" s="53" t="s">
        <v>76</v>
      </c>
      <c r="B84" s="54">
        <v>901</v>
      </c>
      <c r="C84" s="55" t="s">
        <v>100</v>
      </c>
      <c r="D84" s="55" t="s">
        <v>108</v>
      </c>
      <c r="E84" s="56">
        <v>5928.1750000000002</v>
      </c>
      <c r="F84" s="54">
        <v>2860.2049999999999</v>
      </c>
      <c r="G84" s="54">
        <v>2860.2049999999999</v>
      </c>
      <c r="H84" s="19">
        <f t="shared" si="16"/>
        <v>48.247647884888686</v>
      </c>
      <c r="I84" s="19">
        <f t="shared" si="17"/>
        <v>100</v>
      </c>
    </row>
    <row r="85" spans="1:9" ht="50.25" customHeight="1" thickBot="1">
      <c r="A85" s="53" t="s">
        <v>237</v>
      </c>
      <c r="B85" s="54">
        <v>901</v>
      </c>
      <c r="C85" s="55" t="s">
        <v>100</v>
      </c>
      <c r="D85" s="55" t="s">
        <v>242</v>
      </c>
      <c r="E85" s="56">
        <v>168.04</v>
      </c>
      <c r="F85" s="56">
        <v>0</v>
      </c>
      <c r="G85" s="56">
        <v>0</v>
      </c>
      <c r="H85" s="19">
        <f t="shared" si="16"/>
        <v>0</v>
      </c>
      <c r="I85" s="19" t="e">
        <f t="shared" si="17"/>
        <v>#DIV/0!</v>
      </c>
    </row>
    <row r="86" spans="1:9" ht="30" customHeight="1" thickBot="1">
      <c r="A86" s="53" t="s">
        <v>77</v>
      </c>
      <c r="B86" s="54">
        <v>901</v>
      </c>
      <c r="C86" s="55" t="s">
        <v>100</v>
      </c>
      <c r="D86" s="55" t="s">
        <v>166</v>
      </c>
      <c r="E86" s="56">
        <v>5</v>
      </c>
      <c r="F86" s="56">
        <v>0</v>
      </c>
      <c r="G86" s="56">
        <v>0</v>
      </c>
      <c r="H86" s="19">
        <f t="shared" si="16"/>
        <v>0</v>
      </c>
      <c r="I86" s="19"/>
    </row>
    <row r="87" spans="1:9" ht="59.25" customHeight="1" thickBot="1">
      <c r="A87" s="53" t="s">
        <v>78</v>
      </c>
      <c r="B87" s="54">
        <v>901</v>
      </c>
      <c r="C87" s="55" t="s">
        <v>100</v>
      </c>
      <c r="D87" s="55">
        <v>13</v>
      </c>
      <c r="E87" s="54">
        <v>398.267</v>
      </c>
      <c r="F87" s="54">
        <v>93.06</v>
      </c>
      <c r="G87" s="54">
        <v>93.06</v>
      </c>
      <c r="H87" s="19">
        <f t="shared" si="16"/>
        <v>23.366234209713586</v>
      </c>
      <c r="I87" s="19">
        <f t="shared" si="17"/>
        <v>100</v>
      </c>
    </row>
    <row r="88" spans="1:9" ht="30.75" customHeight="1" thickBot="1">
      <c r="A88" s="53" t="s">
        <v>79</v>
      </c>
      <c r="B88" s="54">
        <v>901</v>
      </c>
      <c r="C88" s="55" t="s">
        <v>104</v>
      </c>
      <c r="D88" s="55"/>
      <c r="E88" s="57">
        <f>E89</f>
        <v>341.1</v>
      </c>
      <c r="F88" s="57">
        <f t="shared" ref="F88:G88" si="18">F89</f>
        <v>149.06</v>
      </c>
      <c r="G88" s="57">
        <f t="shared" si="18"/>
        <v>149.06</v>
      </c>
      <c r="H88" s="19">
        <f t="shared" si="16"/>
        <v>43.699794781588977</v>
      </c>
      <c r="I88" s="19">
        <f t="shared" si="17"/>
        <v>100</v>
      </c>
    </row>
    <row r="89" spans="1:9" ht="57" customHeight="1" thickBot="1">
      <c r="A89" s="53" t="s">
        <v>80</v>
      </c>
      <c r="B89" s="54">
        <v>901</v>
      </c>
      <c r="C89" s="55" t="s">
        <v>104</v>
      </c>
      <c r="D89" s="55" t="s">
        <v>106</v>
      </c>
      <c r="E89" s="57">
        <v>341.1</v>
      </c>
      <c r="F89" s="57">
        <v>149.06</v>
      </c>
      <c r="G89" s="57">
        <v>149.06</v>
      </c>
      <c r="H89" s="19">
        <f t="shared" si="16"/>
        <v>43.699794781588977</v>
      </c>
      <c r="I89" s="19">
        <f t="shared" si="17"/>
        <v>100</v>
      </c>
    </row>
    <row r="90" spans="1:9" ht="62.25" thickBot="1">
      <c r="A90" s="53" t="s">
        <v>81</v>
      </c>
      <c r="B90" s="54">
        <v>901</v>
      </c>
      <c r="C90" s="55" t="s">
        <v>106</v>
      </c>
      <c r="D90" s="55"/>
      <c r="E90" s="54">
        <f>E91</f>
        <v>1564.8230000000001</v>
      </c>
      <c r="F90" s="54">
        <f t="shared" ref="F90:G90" si="19">F91</f>
        <v>782.41099999999994</v>
      </c>
      <c r="G90" s="54">
        <f t="shared" si="19"/>
        <v>782.41099999999994</v>
      </c>
      <c r="H90" s="19">
        <f t="shared" si="16"/>
        <v>49.999968047504403</v>
      </c>
      <c r="I90" s="19">
        <f t="shared" si="17"/>
        <v>100</v>
      </c>
    </row>
    <row r="91" spans="1:9" ht="52.5" customHeight="1" thickBot="1">
      <c r="A91" s="53" t="s">
        <v>82</v>
      </c>
      <c r="B91" s="54">
        <v>901</v>
      </c>
      <c r="C91" s="55" t="s">
        <v>106</v>
      </c>
      <c r="D91" s="55">
        <v>10</v>
      </c>
      <c r="E91" s="54">
        <v>1564.8230000000001</v>
      </c>
      <c r="F91" s="54">
        <v>782.41099999999994</v>
      </c>
      <c r="G91" s="54">
        <v>782.41099999999994</v>
      </c>
      <c r="H91" s="19">
        <f t="shared" si="16"/>
        <v>49.999968047504403</v>
      </c>
      <c r="I91" s="19">
        <f t="shared" si="17"/>
        <v>100</v>
      </c>
    </row>
    <row r="92" spans="1:9" ht="23.25" customHeight="1" thickBot="1">
      <c r="A92" s="17" t="s">
        <v>83</v>
      </c>
      <c r="B92" s="8">
        <v>901</v>
      </c>
      <c r="C92" s="52" t="s">
        <v>108</v>
      </c>
      <c r="D92" s="52"/>
      <c r="E92" s="51">
        <f>E93+E94</f>
        <v>2767.123</v>
      </c>
      <c r="F92" s="51">
        <f t="shared" ref="F92:G92" si="20">F93+F94</f>
        <v>1797.078</v>
      </c>
      <c r="G92" s="51">
        <f t="shared" si="20"/>
        <v>1797.078</v>
      </c>
      <c r="H92" s="19">
        <f t="shared" si="16"/>
        <v>64.943914672387166</v>
      </c>
      <c r="I92" s="19">
        <f t="shared" si="17"/>
        <v>100</v>
      </c>
    </row>
    <row r="93" spans="1:9" ht="42" thickBot="1">
      <c r="A93" s="17" t="s">
        <v>84</v>
      </c>
      <c r="B93" s="8">
        <v>901</v>
      </c>
      <c r="C93" s="52" t="s">
        <v>108</v>
      </c>
      <c r="D93" s="52" t="s">
        <v>167</v>
      </c>
      <c r="E93" s="51">
        <v>2611.2429999999999</v>
      </c>
      <c r="F93" s="8">
        <v>1749.5139999999999</v>
      </c>
      <c r="G93" s="8">
        <v>1749.5139999999999</v>
      </c>
      <c r="H93" s="19">
        <f t="shared" si="16"/>
        <v>66.999279653406447</v>
      </c>
      <c r="I93" s="19">
        <f t="shared" si="17"/>
        <v>100</v>
      </c>
    </row>
    <row r="94" spans="1:9" ht="42" thickBot="1">
      <c r="A94" s="17" t="s">
        <v>85</v>
      </c>
      <c r="B94" s="8">
        <v>901</v>
      </c>
      <c r="C94" s="52" t="s">
        <v>108</v>
      </c>
      <c r="D94" s="52">
        <v>12</v>
      </c>
      <c r="E94" s="51">
        <v>155.88</v>
      </c>
      <c r="F94" s="51">
        <v>47.564</v>
      </c>
      <c r="G94" s="51">
        <v>47.564</v>
      </c>
      <c r="H94" s="19">
        <f t="shared" si="16"/>
        <v>30.513215293815755</v>
      </c>
      <c r="I94" s="19"/>
    </row>
    <row r="95" spans="1:9" ht="23.25" customHeight="1" thickBot="1">
      <c r="A95" s="17" t="s">
        <v>86</v>
      </c>
      <c r="B95" s="8">
        <v>901</v>
      </c>
      <c r="C95" s="52" t="s">
        <v>111</v>
      </c>
      <c r="D95" s="52"/>
      <c r="E95" s="8">
        <f>E96+E97+E98</f>
        <v>18667.484</v>
      </c>
      <c r="F95" s="8">
        <f t="shared" ref="F95:G95" si="21">F96+F97+F98</f>
        <v>4264.8140000000003</v>
      </c>
      <c r="G95" s="8">
        <f t="shared" si="21"/>
        <v>4264.8140000000003</v>
      </c>
      <c r="H95" s="19">
        <f t="shared" si="16"/>
        <v>22.846217519190056</v>
      </c>
      <c r="I95" s="19">
        <f t="shared" si="17"/>
        <v>100</v>
      </c>
    </row>
    <row r="96" spans="1:9" ht="24" customHeight="1" thickBot="1">
      <c r="A96" s="17" t="s">
        <v>87</v>
      </c>
      <c r="B96" s="8">
        <v>901</v>
      </c>
      <c r="C96" s="52" t="s">
        <v>111</v>
      </c>
      <c r="D96" s="52" t="s">
        <v>100</v>
      </c>
      <c r="E96" s="51">
        <v>6.8540000000000001</v>
      </c>
      <c r="F96" s="8">
        <v>2.5840000000000001</v>
      </c>
      <c r="G96" s="8">
        <v>2.5840000000000001</v>
      </c>
      <c r="H96" s="19">
        <f t="shared" si="16"/>
        <v>37.700612780857895</v>
      </c>
      <c r="I96" s="19">
        <f t="shared" si="17"/>
        <v>100</v>
      </c>
    </row>
    <row r="97" spans="1:9" ht="24" customHeight="1" thickBot="1">
      <c r="A97" s="17" t="s">
        <v>88</v>
      </c>
      <c r="B97" s="8">
        <v>901</v>
      </c>
      <c r="C97" s="52" t="s">
        <v>111</v>
      </c>
      <c r="D97" s="52" t="s">
        <v>104</v>
      </c>
      <c r="E97" s="8">
        <v>8535.1290000000008</v>
      </c>
      <c r="F97" s="8">
        <v>3475.056</v>
      </c>
      <c r="G97" s="8">
        <v>3475.056</v>
      </c>
      <c r="H97" s="19">
        <f t="shared" si="16"/>
        <v>40.714744908952163</v>
      </c>
      <c r="I97" s="19">
        <f t="shared" si="17"/>
        <v>100</v>
      </c>
    </row>
    <row r="98" spans="1:9" ht="24.75" customHeight="1" thickBot="1">
      <c r="A98" s="17" t="s">
        <v>89</v>
      </c>
      <c r="B98" s="8">
        <v>901</v>
      </c>
      <c r="C98" s="52" t="s">
        <v>111</v>
      </c>
      <c r="D98" s="52" t="s">
        <v>106</v>
      </c>
      <c r="E98" s="51">
        <v>10125.501</v>
      </c>
      <c r="F98" s="8">
        <v>787.17399999999998</v>
      </c>
      <c r="G98" s="8">
        <v>787.17399999999998</v>
      </c>
      <c r="H98" s="19">
        <f t="shared" si="16"/>
        <v>7.7741733470768501</v>
      </c>
      <c r="I98" s="19">
        <f t="shared" si="17"/>
        <v>100</v>
      </c>
    </row>
    <row r="99" spans="1:9" ht="39" customHeight="1" thickBot="1">
      <c r="A99" s="17" t="s">
        <v>241</v>
      </c>
      <c r="B99" s="8">
        <v>901</v>
      </c>
      <c r="C99" s="52" t="s">
        <v>240</v>
      </c>
      <c r="D99" s="52" t="s">
        <v>100</v>
      </c>
      <c r="E99" s="51">
        <v>0.1</v>
      </c>
      <c r="F99" s="51">
        <v>0.1</v>
      </c>
      <c r="G99" s="51">
        <v>0.1</v>
      </c>
      <c r="H99" s="19">
        <f t="shared" si="16"/>
        <v>100</v>
      </c>
      <c r="I99" s="19">
        <f t="shared" si="17"/>
        <v>100</v>
      </c>
    </row>
    <row r="100" spans="1:9" ht="24.75" customHeight="1" thickBot="1">
      <c r="A100" s="17" t="s">
        <v>120</v>
      </c>
      <c r="B100" s="8"/>
      <c r="C100" s="52"/>
      <c r="D100" s="8"/>
      <c r="E100" s="51">
        <f>E83+E88+E90+E92+E95+E99</f>
        <v>29840.112000000001</v>
      </c>
      <c r="F100" s="51">
        <f>F83+F88+F90+F92+F95+F99</f>
        <v>9946.728000000001</v>
      </c>
      <c r="G100" s="51">
        <f>G83+G88+G90+G92+G95+G99</f>
        <v>9946.728000000001</v>
      </c>
      <c r="H100" s="19">
        <f t="shared" si="16"/>
        <v>33.333413761985881</v>
      </c>
      <c r="I100" s="19">
        <f t="shared" si="17"/>
        <v>100</v>
      </c>
    </row>
    <row r="103" spans="1:9" ht="172.5" customHeight="1">
      <c r="E103" s="87" t="s">
        <v>278</v>
      </c>
      <c r="F103" s="87"/>
      <c r="G103" s="87"/>
      <c r="H103" s="58"/>
      <c r="I103" s="58"/>
    </row>
    <row r="105" spans="1:9" ht="96.75" customHeight="1">
      <c r="A105" s="75" t="s">
        <v>164</v>
      </c>
      <c r="B105" s="75"/>
      <c r="C105" s="75"/>
      <c r="D105" s="75"/>
      <c r="E105" s="75"/>
      <c r="F105" s="75"/>
      <c r="G105" s="75"/>
      <c r="H105" s="6"/>
    </row>
    <row r="107" spans="1:9" ht="21.75" thickBot="1">
      <c r="G107" s="4" t="s">
        <v>165</v>
      </c>
    </row>
    <row r="108" spans="1:9" ht="102" thickBot="1">
      <c r="A108" s="49" t="s">
        <v>121</v>
      </c>
      <c r="B108" s="50" t="s">
        <v>122</v>
      </c>
      <c r="C108" s="50" t="s">
        <v>267</v>
      </c>
      <c r="D108" s="50" t="s">
        <v>280</v>
      </c>
      <c r="E108" s="50" t="s">
        <v>279</v>
      </c>
      <c r="F108" s="50" t="s">
        <v>4</v>
      </c>
      <c r="G108" s="50" t="s">
        <v>5</v>
      </c>
      <c r="H108" s="7"/>
    </row>
    <row r="109" spans="1:9" ht="123" thickBot="1">
      <c r="A109" s="46" t="s">
        <v>168</v>
      </c>
      <c r="B109" s="10" t="s">
        <v>234</v>
      </c>
      <c r="C109" s="11">
        <f>C110</f>
        <v>7836.1980000000003</v>
      </c>
      <c r="D109" s="11">
        <f t="shared" ref="D109:E109" si="22">D110</f>
        <v>3791.7759999999998</v>
      </c>
      <c r="E109" s="11">
        <f t="shared" si="22"/>
        <v>3791.7759999999998</v>
      </c>
      <c r="F109" s="59">
        <f>E109/C109*100</f>
        <v>48.387955485555615</v>
      </c>
      <c r="G109" s="60">
        <v>100</v>
      </c>
      <c r="H109" s="61"/>
    </row>
    <row r="110" spans="1:9" ht="123" thickBot="1">
      <c r="A110" s="47" t="s">
        <v>169</v>
      </c>
      <c r="B110" s="18" t="s">
        <v>233</v>
      </c>
      <c r="C110" s="62">
        <f>C111+C121</f>
        <v>7836.1980000000003</v>
      </c>
      <c r="D110" s="62">
        <f>D111+D121</f>
        <v>3791.7759999999998</v>
      </c>
      <c r="E110" s="62">
        <f>E111+E121</f>
        <v>3791.7759999999998</v>
      </c>
      <c r="F110" s="59">
        <f>E110/C110*100</f>
        <v>48.387955485555615</v>
      </c>
      <c r="G110" s="60">
        <f t="shared" ref="G110:G117" si="23">E110/D110*100</f>
        <v>100</v>
      </c>
      <c r="H110" s="61"/>
    </row>
    <row r="111" spans="1:9" ht="102.75" thickBot="1">
      <c r="A111" s="47" t="s">
        <v>170</v>
      </c>
      <c r="B111" s="18" t="s">
        <v>123</v>
      </c>
      <c r="C111" s="62">
        <f>C112+C113+C114+C117+C118</f>
        <v>6269.2750000000005</v>
      </c>
      <c r="D111" s="62">
        <f>D112+D113+D114+D117+D118</f>
        <v>3009.2649999999999</v>
      </c>
      <c r="E111" s="62">
        <f>E112+E113+E114+E117+E118</f>
        <v>3009.2649999999999</v>
      </c>
      <c r="F111" s="59">
        <f>E111/C111*100</f>
        <v>48.000207360500212</v>
      </c>
      <c r="G111" s="60">
        <f t="shared" si="23"/>
        <v>100</v>
      </c>
      <c r="H111" s="61"/>
    </row>
    <row r="112" spans="1:9" ht="42" thickBot="1">
      <c r="A112" s="47" t="s">
        <v>171</v>
      </c>
      <c r="B112" s="18" t="s">
        <v>124</v>
      </c>
      <c r="C112" s="11">
        <v>3604.317</v>
      </c>
      <c r="D112" s="11">
        <v>1700.0409999999999</v>
      </c>
      <c r="E112" s="11">
        <v>1700.0409999999999</v>
      </c>
      <c r="F112" s="59">
        <f t="shared" ref="F112:F117" si="24">E112/C112*100</f>
        <v>47.166800256470225</v>
      </c>
      <c r="G112" s="60">
        <f t="shared" si="23"/>
        <v>100</v>
      </c>
      <c r="H112" s="61"/>
    </row>
    <row r="113" spans="1:8" ht="42" thickBot="1">
      <c r="A113" s="47" t="s">
        <v>218</v>
      </c>
      <c r="B113" s="18" t="s">
        <v>219</v>
      </c>
      <c r="C113" s="11">
        <v>1193.1489999999999</v>
      </c>
      <c r="D113" s="11">
        <v>687.84900000000005</v>
      </c>
      <c r="E113" s="11">
        <v>687.84900000000005</v>
      </c>
      <c r="F113" s="59">
        <f t="shared" si="24"/>
        <v>57.649882789157104</v>
      </c>
      <c r="G113" s="60">
        <f t="shared" si="23"/>
        <v>100</v>
      </c>
      <c r="H113" s="61"/>
    </row>
    <row r="114" spans="1:8" ht="42" thickBot="1">
      <c r="A114" s="47" t="s">
        <v>172</v>
      </c>
      <c r="B114" s="18" t="s">
        <v>125</v>
      </c>
      <c r="C114" s="62">
        <f>C115+C116</f>
        <v>1128.7090000000001</v>
      </c>
      <c r="D114" s="62">
        <f t="shared" ref="D114:E114" si="25">D115+D116</f>
        <v>472.315</v>
      </c>
      <c r="E114" s="62">
        <f t="shared" si="25"/>
        <v>472.315</v>
      </c>
      <c r="F114" s="59">
        <f t="shared" si="24"/>
        <v>41.845595277436431</v>
      </c>
      <c r="G114" s="60">
        <f t="shared" si="23"/>
        <v>100</v>
      </c>
      <c r="H114" s="61"/>
    </row>
    <row r="115" spans="1:8" ht="62.25" thickBot="1">
      <c r="A115" s="47" t="s">
        <v>172</v>
      </c>
      <c r="B115" s="18" t="s">
        <v>126</v>
      </c>
      <c r="C115" s="8">
        <v>1088.01</v>
      </c>
      <c r="D115" s="8">
        <v>448.06400000000002</v>
      </c>
      <c r="E115" s="8">
        <v>448.06400000000002</v>
      </c>
      <c r="F115" s="59">
        <f t="shared" si="24"/>
        <v>41.18197443038207</v>
      </c>
      <c r="G115" s="60">
        <f t="shared" si="23"/>
        <v>100</v>
      </c>
      <c r="H115" s="63"/>
    </row>
    <row r="116" spans="1:8" ht="42" thickBot="1">
      <c r="A116" s="47" t="s">
        <v>172</v>
      </c>
      <c r="B116" s="18" t="s">
        <v>127</v>
      </c>
      <c r="C116" s="51">
        <v>40.698999999999998</v>
      </c>
      <c r="D116" s="8">
        <v>24.251000000000001</v>
      </c>
      <c r="E116" s="8">
        <v>24.251000000000001</v>
      </c>
      <c r="F116" s="59">
        <f>E116/C116*100</f>
        <v>59.586230619916961</v>
      </c>
      <c r="G116" s="60">
        <f t="shared" si="23"/>
        <v>100</v>
      </c>
      <c r="H116" s="63"/>
    </row>
    <row r="117" spans="1:8" ht="62.25" thickBot="1">
      <c r="A117" s="47" t="s">
        <v>173</v>
      </c>
      <c r="B117" s="18" t="s">
        <v>128</v>
      </c>
      <c r="C117" s="62">
        <v>341.1</v>
      </c>
      <c r="D117" s="62">
        <v>149.06</v>
      </c>
      <c r="E117" s="62">
        <v>149.06</v>
      </c>
      <c r="F117" s="59">
        <f t="shared" si="24"/>
        <v>43.699794781588977</v>
      </c>
      <c r="G117" s="60">
        <f t="shared" si="23"/>
        <v>100</v>
      </c>
      <c r="H117" s="61"/>
    </row>
    <row r="118" spans="1:8" ht="78" customHeight="1">
      <c r="A118" s="76" t="s">
        <v>174</v>
      </c>
      <c r="B118" s="88" t="s">
        <v>129</v>
      </c>
      <c r="C118" s="83">
        <v>2</v>
      </c>
      <c r="D118" s="83">
        <v>0</v>
      </c>
      <c r="E118" s="83">
        <v>0</v>
      </c>
      <c r="F118" s="79">
        <f>E118/C118*100</f>
        <v>0</v>
      </c>
      <c r="G118" s="79" t="e">
        <f>E118/D118*100</f>
        <v>#DIV/0!</v>
      </c>
      <c r="H118" s="61"/>
    </row>
    <row r="119" spans="1:8">
      <c r="A119" s="77"/>
      <c r="B119" s="89"/>
      <c r="C119" s="91"/>
      <c r="D119" s="91"/>
      <c r="E119" s="91"/>
      <c r="F119" s="92"/>
      <c r="G119" s="92"/>
      <c r="H119" s="61"/>
    </row>
    <row r="120" spans="1:8" ht="21.75" thickBot="1">
      <c r="A120" s="78"/>
      <c r="B120" s="90"/>
      <c r="C120" s="84"/>
      <c r="D120" s="84"/>
      <c r="E120" s="84"/>
      <c r="F120" s="80"/>
      <c r="G120" s="80"/>
      <c r="H120" s="61"/>
    </row>
    <row r="121" spans="1:8" ht="62.25" thickBot="1">
      <c r="A121" s="47" t="s">
        <v>175</v>
      </c>
      <c r="B121" s="18" t="s">
        <v>130</v>
      </c>
      <c r="C121" s="11">
        <f>C122+C123+C124</f>
        <v>1566.923</v>
      </c>
      <c r="D121" s="11">
        <f t="shared" ref="D121:E121" si="26">D122+D123+D124</f>
        <v>782.51099999999997</v>
      </c>
      <c r="E121" s="11">
        <f t="shared" si="26"/>
        <v>782.51099999999997</v>
      </c>
      <c r="F121" s="59">
        <f t="shared" ref="F121:F131" si="27">E121/C121*100</f>
        <v>49.939339712289623</v>
      </c>
      <c r="G121" s="60">
        <f t="shared" ref="G121:G125" si="28">E121/D121*100</f>
        <v>100</v>
      </c>
      <c r="H121" s="61"/>
    </row>
    <row r="122" spans="1:8" ht="143.25" thickBot="1">
      <c r="A122" s="47" t="s">
        <v>176</v>
      </c>
      <c r="B122" s="18" t="s">
        <v>131</v>
      </c>
      <c r="C122" s="8">
        <v>1564.8230000000001</v>
      </c>
      <c r="D122" s="8">
        <v>782.41099999999994</v>
      </c>
      <c r="E122" s="8">
        <v>782.41099999999994</v>
      </c>
      <c r="F122" s="59">
        <f t="shared" si="27"/>
        <v>49.999968047504403</v>
      </c>
      <c r="G122" s="60">
        <f t="shared" si="28"/>
        <v>100</v>
      </c>
      <c r="H122" s="63"/>
    </row>
    <row r="123" spans="1:8" ht="163.5" thickBot="1">
      <c r="A123" s="47" t="s">
        <v>177</v>
      </c>
      <c r="B123" s="18" t="s">
        <v>132</v>
      </c>
      <c r="C123" s="51">
        <v>2</v>
      </c>
      <c r="D123" s="51">
        <v>0</v>
      </c>
      <c r="E123" s="51">
        <v>0</v>
      </c>
      <c r="F123" s="60">
        <f t="shared" si="27"/>
        <v>0</v>
      </c>
      <c r="G123" s="60" t="e">
        <f t="shared" si="28"/>
        <v>#DIV/0!</v>
      </c>
      <c r="H123" s="63"/>
    </row>
    <row r="124" spans="1:8" ht="81.75" customHeight="1" thickBot="1">
      <c r="A124" s="47" t="s">
        <v>251</v>
      </c>
      <c r="B124" s="18" t="s">
        <v>252</v>
      </c>
      <c r="C124" s="51">
        <v>0.1</v>
      </c>
      <c r="D124" s="51">
        <v>0.1</v>
      </c>
      <c r="E124" s="51">
        <v>0.1</v>
      </c>
      <c r="F124" s="59">
        <f t="shared" si="27"/>
        <v>100</v>
      </c>
      <c r="G124" s="60">
        <f t="shared" si="28"/>
        <v>100</v>
      </c>
      <c r="H124" s="63"/>
    </row>
    <row r="125" spans="1:8" ht="166.7" customHeight="1" thickBot="1">
      <c r="A125" s="46" t="s">
        <v>178</v>
      </c>
      <c r="B125" s="10" t="s">
        <v>232</v>
      </c>
      <c r="C125" s="62">
        <f>C126+C131</f>
        <v>10409.775000000001</v>
      </c>
      <c r="D125" s="62">
        <f>D126+D131</f>
        <v>4262.2299999999996</v>
      </c>
      <c r="E125" s="62">
        <f>E126+E131</f>
        <v>4262.2299999999996</v>
      </c>
      <c r="F125" s="59">
        <f t="shared" si="27"/>
        <v>40.94449687913523</v>
      </c>
      <c r="G125" s="60">
        <f t="shared" si="28"/>
        <v>100</v>
      </c>
      <c r="H125" s="61"/>
    </row>
    <row r="126" spans="1:8" ht="102.75" customHeight="1" thickBot="1">
      <c r="A126" s="47" t="s">
        <v>179</v>
      </c>
      <c r="B126" s="18" t="s">
        <v>133</v>
      </c>
      <c r="C126" s="62">
        <f>C127+C130</f>
        <v>1874.6460000000002</v>
      </c>
      <c r="D126" s="62">
        <f>D127+D130</f>
        <v>787.17399999999998</v>
      </c>
      <c r="E126" s="62">
        <f>E127+E130</f>
        <v>787.17399999999998</v>
      </c>
      <c r="F126" s="59">
        <f t="shared" si="27"/>
        <v>41.990541147501972</v>
      </c>
      <c r="G126" s="60">
        <f t="shared" ref="G126:G152" si="29">E126/D126*100</f>
        <v>100</v>
      </c>
      <c r="H126" s="61"/>
    </row>
    <row r="127" spans="1:8" ht="102.75" thickBot="1">
      <c r="A127" s="47" t="s">
        <v>180</v>
      </c>
      <c r="B127" s="18" t="s">
        <v>134</v>
      </c>
      <c r="C127" s="62">
        <f>C128+C129</f>
        <v>1814.6460000000002</v>
      </c>
      <c r="D127" s="62">
        <f>D128+D129</f>
        <v>727.17399999999998</v>
      </c>
      <c r="E127" s="62">
        <f>E128+E129</f>
        <v>727.17399999999998</v>
      </c>
      <c r="F127" s="59">
        <f t="shared" si="27"/>
        <v>40.072498988783487</v>
      </c>
      <c r="G127" s="60">
        <f t="shared" si="29"/>
        <v>100</v>
      </c>
      <c r="H127" s="61"/>
    </row>
    <row r="128" spans="1:8" ht="21.75" thickBot="1">
      <c r="A128" s="47" t="s">
        <v>181</v>
      </c>
      <c r="B128" s="18" t="s">
        <v>135</v>
      </c>
      <c r="C128" s="51">
        <v>799.40300000000002</v>
      </c>
      <c r="D128" s="51">
        <v>221.864</v>
      </c>
      <c r="E128" s="51">
        <v>221.864</v>
      </c>
      <c r="F128" s="64">
        <f t="shared" si="27"/>
        <v>27.753711206988214</v>
      </c>
      <c r="G128" s="60">
        <f>E128/D128*100</f>
        <v>100</v>
      </c>
      <c r="H128" s="61"/>
    </row>
    <row r="129" spans="1:8" ht="98.45" customHeight="1" thickBot="1">
      <c r="A129" s="47" t="s">
        <v>182</v>
      </c>
      <c r="B129" s="18" t="s">
        <v>136</v>
      </c>
      <c r="C129" s="51">
        <v>1015.2430000000001</v>
      </c>
      <c r="D129" s="51">
        <v>505.31</v>
      </c>
      <c r="E129" s="51">
        <v>505.31</v>
      </c>
      <c r="F129" s="64">
        <f t="shared" si="27"/>
        <v>49.772320518338958</v>
      </c>
      <c r="G129" s="65">
        <f>E129/D129*100</f>
        <v>100</v>
      </c>
      <c r="H129" s="61"/>
    </row>
    <row r="130" spans="1:8" ht="123" thickBot="1">
      <c r="A130" s="47" t="s">
        <v>137</v>
      </c>
      <c r="B130" s="18" t="s">
        <v>138</v>
      </c>
      <c r="C130" s="62">
        <v>60</v>
      </c>
      <c r="D130" s="62">
        <v>60</v>
      </c>
      <c r="E130" s="62">
        <v>60</v>
      </c>
      <c r="F130" s="59">
        <f t="shared" si="27"/>
        <v>100</v>
      </c>
      <c r="G130" s="60">
        <f t="shared" si="29"/>
        <v>100</v>
      </c>
      <c r="H130" s="61"/>
    </row>
    <row r="131" spans="1:8" ht="82.5" thickBot="1">
      <c r="A131" s="47" t="s">
        <v>183</v>
      </c>
      <c r="B131" s="18" t="s">
        <v>220</v>
      </c>
      <c r="C131" s="62">
        <f>C132</f>
        <v>8535.1290000000008</v>
      </c>
      <c r="D131" s="62">
        <f>D132</f>
        <v>3475.0559999999996</v>
      </c>
      <c r="E131" s="62">
        <f>E132</f>
        <v>3475.0559999999996</v>
      </c>
      <c r="F131" s="59">
        <f t="shared" si="27"/>
        <v>40.714744908952163</v>
      </c>
      <c r="G131" s="60">
        <f t="shared" si="29"/>
        <v>100</v>
      </c>
      <c r="H131" s="61"/>
    </row>
    <row r="132" spans="1:8" ht="143.25" thickBot="1">
      <c r="A132" s="47" t="s">
        <v>184</v>
      </c>
      <c r="B132" s="18" t="s">
        <v>139</v>
      </c>
      <c r="C132" s="51">
        <f>C133+C135+C134</f>
        <v>8535.1290000000008</v>
      </c>
      <c r="D132" s="51">
        <f t="shared" ref="D132:E132" si="30">D133+D135+D134</f>
        <v>3475.0559999999996</v>
      </c>
      <c r="E132" s="51">
        <f t="shared" si="30"/>
        <v>3475.0559999999996</v>
      </c>
      <c r="F132" s="59">
        <f t="shared" ref="F132:F147" si="31">E132/C132*100</f>
        <v>40.714744908952163</v>
      </c>
      <c r="G132" s="60">
        <f t="shared" si="29"/>
        <v>100</v>
      </c>
      <c r="H132" s="63"/>
    </row>
    <row r="133" spans="1:8" ht="82.5" thickBot="1">
      <c r="A133" s="47" t="s">
        <v>185</v>
      </c>
      <c r="B133" s="18" t="s">
        <v>140</v>
      </c>
      <c r="C133" s="51">
        <v>302</v>
      </c>
      <c r="D133" s="51">
        <v>108.72</v>
      </c>
      <c r="E133" s="51">
        <v>108.72</v>
      </c>
      <c r="F133" s="59">
        <f t="shared" si="31"/>
        <v>36</v>
      </c>
      <c r="G133" s="60">
        <f t="shared" si="29"/>
        <v>100</v>
      </c>
      <c r="H133" s="63"/>
    </row>
    <row r="134" spans="1:8" ht="78" customHeight="1" thickBot="1">
      <c r="A134" s="47" t="s">
        <v>257</v>
      </c>
      <c r="B134" s="18" t="s">
        <v>258</v>
      </c>
      <c r="C134" s="51">
        <v>70</v>
      </c>
      <c r="D134" s="51">
        <v>0</v>
      </c>
      <c r="E134" s="51">
        <v>0</v>
      </c>
      <c r="F134" s="59">
        <f t="shared" si="31"/>
        <v>0</v>
      </c>
      <c r="G134" s="60" t="e">
        <f t="shared" si="29"/>
        <v>#DIV/0!</v>
      </c>
      <c r="H134" s="63"/>
    </row>
    <row r="135" spans="1:8" ht="83.25" customHeight="1" thickBot="1">
      <c r="A135" s="47" t="s">
        <v>268</v>
      </c>
      <c r="B135" s="18" t="s">
        <v>269</v>
      </c>
      <c r="C135" s="66">
        <v>8163.1289999999999</v>
      </c>
      <c r="D135" s="51">
        <v>3366.3359999999998</v>
      </c>
      <c r="E135" s="51">
        <v>3366.3359999999998</v>
      </c>
      <c r="F135" s="59">
        <f t="shared" si="31"/>
        <v>41.238304576590664</v>
      </c>
      <c r="G135" s="60">
        <f t="shared" si="29"/>
        <v>100</v>
      </c>
      <c r="H135" s="63"/>
    </row>
    <row r="136" spans="1:8" ht="148.69999999999999" customHeight="1" thickBot="1">
      <c r="A136" s="46" t="s">
        <v>213</v>
      </c>
      <c r="B136" s="10" t="s">
        <v>222</v>
      </c>
      <c r="C136" s="62">
        <f>C137</f>
        <v>2611.2429999999999</v>
      </c>
      <c r="D136" s="62">
        <f>D137</f>
        <v>1749.5139999999999</v>
      </c>
      <c r="E136" s="62">
        <f>E137</f>
        <v>1749.5139999999999</v>
      </c>
      <c r="F136" s="59">
        <f t="shared" si="31"/>
        <v>66.999279653406447</v>
      </c>
      <c r="G136" s="60">
        <f t="shared" si="29"/>
        <v>100</v>
      </c>
      <c r="H136" s="61"/>
    </row>
    <row r="137" spans="1:8" ht="102.75" thickBot="1">
      <c r="A137" s="47" t="s">
        <v>186</v>
      </c>
      <c r="B137" s="18" t="s">
        <v>221</v>
      </c>
      <c r="C137" s="11">
        <f>C138</f>
        <v>2611.2429999999999</v>
      </c>
      <c r="D137" s="11">
        <f t="shared" ref="D137:E138" si="32">D138</f>
        <v>1749.5139999999999</v>
      </c>
      <c r="E137" s="11">
        <f t="shared" si="32"/>
        <v>1749.5139999999999</v>
      </c>
      <c r="F137" s="59">
        <f t="shared" si="31"/>
        <v>66.999279653406447</v>
      </c>
      <c r="G137" s="60">
        <f t="shared" si="29"/>
        <v>100</v>
      </c>
      <c r="H137" s="61"/>
    </row>
    <row r="138" spans="1:8" ht="82.5" thickBot="1">
      <c r="A138" s="47" t="s">
        <v>187</v>
      </c>
      <c r="B138" s="18" t="s">
        <v>141</v>
      </c>
      <c r="C138" s="51">
        <f>C139</f>
        <v>2611.2429999999999</v>
      </c>
      <c r="D138" s="8">
        <f t="shared" si="32"/>
        <v>1749.5139999999999</v>
      </c>
      <c r="E138" s="8">
        <f t="shared" si="32"/>
        <v>1749.5139999999999</v>
      </c>
      <c r="F138" s="59">
        <f t="shared" si="31"/>
        <v>66.999279653406447</v>
      </c>
      <c r="G138" s="60">
        <f t="shared" si="29"/>
        <v>100</v>
      </c>
      <c r="H138" s="63"/>
    </row>
    <row r="139" spans="1:8" ht="153" customHeight="1" thickBot="1">
      <c r="A139" s="47" t="s">
        <v>188</v>
      </c>
      <c r="B139" s="18" t="s">
        <v>142</v>
      </c>
      <c r="C139" s="51">
        <v>2611.2429999999999</v>
      </c>
      <c r="D139" s="51">
        <v>1749.5139999999999</v>
      </c>
      <c r="E139" s="51">
        <v>1749.5139999999999</v>
      </c>
      <c r="F139" s="59">
        <f t="shared" si="31"/>
        <v>66.999279653406447</v>
      </c>
      <c r="G139" s="60">
        <f t="shared" si="29"/>
        <v>100</v>
      </c>
      <c r="H139" s="63"/>
    </row>
    <row r="140" spans="1:8" ht="123" thickBot="1">
      <c r="A140" s="46" t="s">
        <v>189</v>
      </c>
      <c r="B140" s="10" t="s">
        <v>223</v>
      </c>
      <c r="C140" s="11">
        <f>C142</f>
        <v>537.00099999999998</v>
      </c>
      <c r="D140" s="11">
        <f t="shared" ref="D140:E140" si="33">D142</f>
        <v>143.208</v>
      </c>
      <c r="E140" s="11">
        <f t="shared" si="33"/>
        <v>143.208</v>
      </c>
      <c r="F140" s="59">
        <f t="shared" si="31"/>
        <v>26.66810676330212</v>
      </c>
      <c r="G140" s="60">
        <f t="shared" si="29"/>
        <v>100</v>
      </c>
      <c r="H140" s="61"/>
    </row>
    <row r="141" spans="1:8" ht="102.75" thickBot="1">
      <c r="A141" s="47" t="s">
        <v>190</v>
      </c>
      <c r="B141" s="18" t="s">
        <v>224</v>
      </c>
      <c r="C141" s="11">
        <f>C142</f>
        <v>537.00099999999998</v>
      </c>
      <c r="D141" s="11">
        <f t="shared" ref="D141:E141" si="34">D142</f>
        <v>143.208</v>
      </c>
      <c r="E141" s="11">
        <f t="shared" si="34"/>
        <v>143.208</v>
      </c>
      <c r="F141" s="59">
        <f t="shared" si="31"/>
        <v>26.66810676330212</v>
      </c>
      <c r="G141" s="60">
        <f t="shared" si="29"/>
        <v>100</v>
      </c>
      <c r="H141" s="61"/>
    </row>
    <row r="142" spans="1:8" ht="143.25" thickBot="1">
      <c r="A142" s="47" t="s">
        <v>191</v>
      </c>
      <c r="B142" s="18" t="s">
        <v>143</v>
      </c>
      <c r="C142" s="62">
        <f>C143+C144+C145</f>
        <v>537.00099999999998</v>
      </c>
      <c r="D142" s="62">
        <f>D143+D144+D145</f>
        <v>143.208</v>
      </c>
      <c r="E142" s="62">
        <f>E143+E144+E145</f>
        <v>143.208</v>
      </c>
      <c r="F142" s="59">
        <f t="shared" si="31"/>
        <v>26.66810676330212</v>
      </c>
      <c r="G142" s="60">
        <f t="shared" si="29"/>
        <v>100</v>
      </c>
      <c r="H142" s="61"/>
    </row>
    <row r="143" spans="1:8" ht="82.5" thickBot="1">
      <c r="A143" s="47" t="s">
        <v>192</v>
      </c>
      <c r="B143" s="18" t="s">
        <v>144</v>
      </c>
      <c r="C143" s="51">
        <v>178.43</v>
      </c>
      <c r="D143" s="51">
        <v>5.6</v>
      </c>
      <c r="E143" s="51">
        <v>5.6</v>
      </c>
      <c r="F143" s="64">
        <f t="shared" si="31"/>
        <v>3.1384856806590817</v>
      </c>
      <c r="G143" s="60">
        <f t="shared" si="29"/>
        <v>100</v>
      </c>
      <c r="H143" s="63"/>
    </row>
    <row r="144" spans="1:8" ht="88.5" customHeight="1" thickBot="1">
      <c r="A144" s="47" t="s">
        <v>193</v>
      </c>
      <c r="B144" s="18" t="s">
        <v>145</v>
      </c>
      <c r="C144" s="51">
        <v>258.57100000000003</v>
      </c>
      <c r="D144" s="8">
        <v>95.644000000000005</v>
      </c>
      <c r="E144" s="8">
        <v>95.644000000000005</v>
      </c>
      <c r="F144" s="64">
        <f t="shared" si="31"/>
        <v>36.989453573679953</v>
      </c>
      <c r="G144" s="60">
        <f t="shared" si="29"/>
        <v>100</v>
      </c>
      <c r="H144" s="61"/>
    </row>
    <row r="145" spans="1:8" ht="154.5" customHeight="1" thickBot="1">
      <c r="A145" s="47" t="s">
        <v>194</v>
      </c>
      <c r="B145" s="18" t="s">
        <v>146</v>
      </c>
      <c r="C145" s="51">
        <v>100</v>
      </c>
      <c r="D145" s="8">
        <v>41.963999999999999</v>
      </c>
      <c r="E145" s="8">
        <v>41.963999999999999</v>
      </c>
      <c r="F145" s="64">
        <f t="shared" si="31"/>
        <v>41.963999999999999</v>
      </c>
      <c r="G145" s="60">
        <f t="shared" si="29"/>
        <v>100</v>
      </c>
      <c r="H145" s="61"/>
    </row>
    <row r="146" spans="1:8" ht="177" customHeight="1" thickBot="1">
      <c r="A146" s="46" t="s">
        <v>195</v>
      </c>
      <c r="B146" s="10" t="s">
        <v>225</v>
      </c>
      <c r="C146" s="62">
        <f>C147+C150+C153+C157</f>
        <v>22</v>
      </c>
      <c r="D146" s="62">
        <f t="shared" ref="D146:E146" si="35">D147+D150+D153+D157</f>
        <v>0</v>
      </c>
      <c r="E146" s="62">
        <f t="shared" si="35"/>
        <v>0</v>
      </c>
      <c r="F146" s="64">
        <f t="shared" si="31"/>
        <v>0</v>
      </c>
      <c r="G146" s="60" t="e">
        <f t="shared" si="29"/>
        <v>#DIV/0!</v>
      </c>
      <c r="H146" s="61"/>
    </row>
    <row r="147" spans="1:8" ht="186" customHeight="1" thickBot="1">
      <c r="A147" s="47" t="s">
        <v>196</v>
      </c>
      <c r="B147" s="18" t="s">
        <v>147</v>
      </c>
      <c r="C147" s="62">
        <f>C148</f>
        <v>12</v>
      </c>
      <c r="D147" s="62">
        <f t="shared" ref="D147:E147" si="36">D148</f>
        <v>0</v>
      </c>
      <c r="E147" s="62">
        <f t="shared" si="36"/>
        <v>0</v>
      </c>
      <c r="F147" s="64">
        <f t="shared" si="31"/>
        <v>0</v>
      </c>
      <c r="G147" s="60" t="e">
        <f t="shared" si="29"/>
        <v>#DIV/0!</v>
      </c>
      <c r="H147" s="61"/>
    </row>
    <row r="148" spans="1:8" ht="191.25" customHeight="1" thickBot="1">
      <c r="A148" s="47" t="s">
        <v>197</v>
      </c>
      <c r="B148" s="18" t="s">
        <v>271</v>
      </c>
      <c r="C148" s="51">
        <f>C149</f>
        <v>12</v>
      </c>
      <c r="D148" s="51">
        <f t="shared" ref="D148:E148" si="37">D149</f>
        <v>0</v>
      </c>
      <c r="E148" s="51">
        <f t="shared" si="37"/>
        <v>0</v>
      </c>
      <c r="F148" s="64">
        <f t="shared" ref="F148:F152" si="38">E148/C148*100</f>
        <v>0</v>
      </c>
      <c r="G148" s="60" t="e">
        <f t="shared" si="29"/>
        <v>#DIV/0!</v>
      </c>
      <c r="H148" s="63"/>
    </row>
    <row r="149" spans="1:8" ht="62.25" thickBot="1">
      <c r="A149" s="47" t="s">
        <v>198</v>
      </c>
      <c r="B149" s="18" t="s">
        <v>148</v>
      </c>
      <c r="C149" s="51">
        <v>12</v>
      </c>
      <c r="D149" s="51">
        <v>0</v>
      </c>
      <c r="E149" s="51">
        <v>0</v>
      </c>
      <c r="F149" s="64">
        <f t="shared" si="38"/>
        <v>0</v>
      </c>
      <c r="G149" s="60" t="e">
        <f t="shared" si="29"/>
        <v>#DIV/0!</v>
      </c>
      <c r="H149" s="63"/>
    </row>
    <row r="150" spans="1:8" ht="102.75" thickBot="1">
      <c r="A150" s="47" t="s">
        <v>199</v>
      </c>
      <c r="B150" s="10" t="s">
        <v>226</v>
      </c>
      <c r="C150" s="62">
        <f>C151</f>
        <v>4</v>
      </c>
      <c r="D150" s="62">
        <f t="shared" ref="D150:E150" si="39">D151</f>
        <v>0</v>
      </c>
      <c r="E150" s="62">
        <f t="shared" si="39"/>
        <v>0</v>
      </c>
      <c r="F150" s="64">
        <f t="shared" si="38"/>
        <v>0</v>
      </c>
      <c r="G150" s="60" t="e">
        <f t="shared" si="29"/>
        <v>#DIV/0!</v>
      </c>
      <c r="H150" s="61"/>
    </row>
    <row r="151" spans="1:8" ht="102.75" thickBot="1">
      <c r="A151" s="47" t="s">
        <v>200</v>
      </c>
      <c r="B151" s="18" t="s">
        <v>149</v>
      </c>
      <c r="C151" s="51">
        <f>C152</f>
        <v>4</v>
      </c>
      <c r="D151" s="51">
        <f t="shared" ref="D151:E151" si="40">D152</f>
        <v>0</v>
      </c>
      <c r="E151" s="51">
        <f t="shared" si="40"/>
        <v>0</v>
      </c>
      <c r="F151" s="64">
        <f t="shared" si="38"/>
        <v>0</v>
      </c>
      <c r="G151" s="60" t="e">
        <f t="shared" si="29"/>
        <v>#DIV/0!</v>
      </c>
      <c r="H151" s="63"/>
    </row>
    <row r="152" spans="1:8" ht="82.5" thickBot="1">
      <c r="A152" s="47" t="s">
        <v>201</v>
      </c>
      <c r="B152" s="18" t="s">
        <v>150</v>
      </c>
      <c r="C152" s="51">
        <v>4</v>
      </c>
      <c r="D152" s="51">
        <v>0</v>
      </c>
      <c r="E152" s="51">
        <v>0</v>
      </c>
      <c r="F152" s="64">
        <f t="shared" si="38"/>
        <v>0</v>
      </c>
      <c r="G152" s="60" t="e">
        <f t="shared" si="29"/>
        <v>#DIV/0!</v>
      </c>
      <c r="H152" s="63"/>
    </row>
    <row r="153" spans="1:8" ht="69" customHeight="1">
      <c r="A153" s="67"/>
      <c r="B153" s="81" t="s">
        <v>227</v>
      </c>
      <c r="C153" s="83">
        <f>C155</f>
        <v>3</v>
      </c>
      <c r="D153" s="83">
        <f t="shared" ref="D153:E153" si="41">D155</f>
        <v>0</v>
      </c>
      <c r="E153" s="83">
        <f t="shared" si="41"/>
        <v>0</v>
      </c>
      <c r="F153" s="85">
        <v>0</v>
      </c>
      <c r="G153" s="79">
        <v>0</v>
      </c>
      <c r="H153" s="61"/>
    </row>
    <row r="154" spans="1:8" ht="21.75" thickBot="1">
      <c r="A154" s="47" t="s">
        <v>202</v>
      </c>
      <c r="B154" s="82"/>
      <c r="C154" s="84"/>
      <c r="D154" s="84"/>
      <c r="E154" s="84"/>
      <c r="F154" s="86"/>
      <c r="G154" s="80"/>
      <c r="H154" s="61"/>
    </row>
    <row r="155" spans="1:8" ht="62.25" thickBot="1">
      <c r="A155" s="47" t="s">
        <v>203</v>
      </c>
      <c r="B155" s="18" t="s">
        <v>151</v>
      </c>
      <c r="C155" s="51">
        <f>C156</f>
        <v>3</v>
      </c>
      <c r="D155" s="51">
        <f t="shared" ref="D155:E155" si="42">D156</f>
        <v>0</v>
      </c>
      <c r="E155" s="51">
        <f t="shared" si="42"/>
        <v>0</v>
      </c>
      <c r="F155" s="64">
        <v>0</v>
      </c>
      <c r="G155" s="65">
        <v>0</v>
      </c>
      <c r="H155" s="63"/>
    </row>
    <row r="156" spans="1:8" ht="42" thickBot="1">
      <c r="A156" s="47" t="s">
        <v>204</v>
      </c>
      <c r="B156" s="18" t="s">
        <v>152</v>
      </c>
      <c r="C156" s="51">
        <v>3</v>
      </c>
      <c r="D156" s="51">
        <v>0</v>
      </c>
      <c r="E156" s="51">
        <v>0</v>
      </c>
      <c r="F156" s="64">
        <v>0</v>
      </c>
      <c r="G156" s="65">
        <v>0</v>
      </c>
      <c r="H156" s="63"/>
    </row>
    <row r="157" spans="1:8" ht="69" customHeight="1">
      <c r="A157" s="67"/>
      <c r="B157" s="81" t="s">
        <v>228</v>
      </c>
      <c r="C157" s="83">
        <f>C159</f>
        <v>3</v>
      </c>
      <c r="D157" s="83">
        <f t="shared" ref="D157:E157" si="43">D159</f>
        <v>0</v>
      </c>
      <c r="E157" s="83">
        <f t="shared" si="43"/>
        <v>0</v>
      </c>
      <c r="F157" s="85">
        <f>E157/C157*100</f>
        <v>0</v>
      </c>
      <c r="G157" s="79" t="e">
        <f>E157/D157*100</f>
        <v>#DIV/0!</v>
      </c>
      <c r="H157" s="61"/>
    </row>
    <row r="158" spans="1:8" ht="21.75" thickBot="1">
      <c r="A158" s="47" t="s">
        <v>205</v>
      </c>
      <c r="B158" s="82"/>
      <c r="C158" s="84"/>
      <c r="D158" s="84"/>
      <c r="E158" s="84"/>
      <c r="F158" s="86"/>
      <c r="G158" s="80"/>
      <c r="H158" s="61"/>
    </row>
    <row r="159" spans="1:8" ht="82.5" thickBot="1">
      <c r="A159" s="47" t="s">
        <v>206</v>
      </c>
      <c r="B159" s="18" t="s">
        <v>153</v>
      </c>
      <c r="C159" s="51">
        <f>C160</f>
        <v>3</v>
      </c>
      <c r="D159" s="51">
        <f t="shared" ref="D159:E159" si="44">D160</f>
        <v>0</v>
      </c>
      <c r="E159" s="51">
        <f t="shared" si="44"/>
        <v>0</v>
      </c>
      <c r="F159" s="64">
        <f>E159/C159*100</f>
        <v>0</v>
      </c>
      <c r="G159" s="65" t="e">
        <f>E159/D159*100</f>
        <v>#DIV/0!</v>
      </c>
      <c r="H159" s="63"/>
    </row>
    <row r="160" spans="1:8" ht="62.25" thickBot="1">
      <c r="A160" s="47" t="s">
        <v>207</v>
      </c>
      <c r="B160" s="18" t="s">
        <v>154</v>
      </c>
      <c r="C160" s="51">
        <v>3</v>
      </c>
      <c r="D160" s="51">
        <v>0</v>
      </c>
      <c r="E160" s="51">
        <v>0</v>
      </c>
      <c r="F160" s="64">
        <f>E160/C160*100</f>
        <v>0</v>
      </c>
      <c r="G160" s="65" t="e">
        <f>E160/D160*100</f>
        <v>#DIV/0!</v>
      </c>
      <c r="H160" s="63"/>
    </row>
    <row r="161" spans="1:8" ht="123" thickBot="1">
      <c r="A161" s="46" t="s">
        <v>208</v>
      </c>
      <c r="B161" s="10" t="s">
        <v>229</v>
      </c>
      <c r="C161" s="11">
        <f>C162</f>
        <v>5207.2380000000003</v>
      </c>
      <c r="D161" s="62">
        <f t="shared" ref="D161:E161" si="45">D162</f>
        <v>0</v>
      </c>
      <c r="E161" s="62">
        <f t="shared" si="45"/>
        <v>0</v>
      </c>
      <c r="F161" s="59">
        <f>E162/C162*100</f>
        <v>0</v>
      </c>
      <c r="G161" s="60">
        <v>0</v>
      </c>
      <c r="H161" s="61"/>
    </row>
    <row r="162" spans="1:8" ht="82.5" thickBot="1">
      <c r="A162" s="47" t="s">
        <v>209</v>
      </c>
      <c r="B162" s="18" t="s">
        <v>230</v>
      </c>
      <c r="C162" s="8">
        <f>C163</f>
        <v>5207.2380000000003</v>
      </c>
      <c r="D162" s="51">
        <f t="shared" ref="D162:E162" si="46">D163</f>
        <v>0</v>
      </c>
      <c r="E162" s="51">
        <f t="shared" si="46"/>
        <v>0</v>
      </c>
      <c r="F162" s="64">
        <f>E163/C163*100</f>
        <v>0</v>
      </c>
      <c r="G162" s="65">
        <v>0</v>
      </c>
      <c r="H162" s="63"/>
    </row>
    <row r="163" spans="1:8" ht="62.25" thickBot="1">
      <c r="A163" s="47" t="s">
        <v>254</v>
      </c>
      <c r="B163" s="18" t="s">
        <v>155</v>
      </c>
      <c r="C163" s="68">
        <f>C164</f>
        <v>5207.2380000000003</v>
      </c>
      <c r="D163" s="51">
        <f t="shared" ref="D163:E163" si="47">D164</f>
        <v>0</v>
      </c>
      <c r="E163" s="51">
        <f t="shared" si="47"/>
        <v>0</v>
      </c>
      <c r="F163" s="64">
        <f t="shared" ref="F163" si="48">E164/C164*100</f>
        <v>0</v>
      </c>
      <c r="G163" s="65">
        <v>0</v>
      </c>
      <c r="H163" s="63"/>
    </row>
    <row r="164" spans="1:8" ht="62.25" thickBot="1">
      <c r="A164" s="47" t="s">
        <v>253</v>
      </c>
      <c r="B164" s="18" t="s">
        <v>156</v>
      </c>
      <c r="C164" s="68">
        <v>5207.2380000000003</v>
      </c>
      <c r="D164" s="51">
        <v>0</v>
      </c>
      <c r="E164" s="51">
        <v>0</v>
      </c>
      <c r="F164" s="64">
        <f>E164/C164*100</f>
        <v>0</v>
      </c>
      <c r="G164" s="65">
        <v>0</v>
      </c>
      <c r="H164" s="63"/>
    </row>
    <row r="165" spans="1:8" ht="102.75" thickBot="1">
      <c r="A165" s="46" t="s">
        <v>210</v>
      </c>
      <c r="B165" s="10" t="s">
        <v>231</v>
      </c>
      <c r="C165" s="11">
        <f>C166</f>
        <v>3041.6170000000002</v>
      </c>
      <c r="D165" s="62">
        <f t="shared" ref="D165:E165" si="49">D166</f>
        <v>0</v>
      </c>
      <c r="E165" s="62">
        <f t="shared" si="49"/>
        <v>0</v>
      </c>
      <c r="F165" s="64">
        <f>E165/C165*100</f>
        <v>0</v>
      </c>
      <c r="G165" s="60">
        <v>0</v>
      </c>
      <c r="H165" s="61"/>
    </row>
    <row r="166" spans="1:8" ht="62.25" thickBot="1">
      <c r="A166" s="47" t="s">
        <v>211</v>
      </c>
      <c r="B166" s="10" t="s">
        <v>157</v>
      </c>
      <c r="C166" s="8">
        <f>C167</f>
        <v>3041.6170000000002</v>
      </c>
      <c r="D166" s="51">
        <f t="shared" ref="D166:E166" si="50">D167</f>
        <v>0</v>
      </c>
      <c r="E166" s="51">
        <f t="shared" si="50"/>
        <v>0</v>
      </c>
      <c r="F166" s="64">
        <f t="shared" ref="F166:F169" si="51">E166/C166*100</f>
        <v>0</v>
      </c>
      <c r="G166" s="65">
        <v>0</v>
      </c>
      <c r="H166" s="63"/>
    </row>
    <row r="167" spans="1:8" ht="82.5" thickBot="1">
      <c r="A167" s="47" t="s">
        <v>212</v>
      </c>
      <c r="B167" s="18" t="s">
        <v>158</v>
      </c>
      <c r="C167" s="8">
        <f>C168+C169</f>
        <v>3041.6170000000002</v>
      </c>
      <c r="D167" s="51">
        <f t="shared" ref="D167:E167" si="52">D168+D169</f>
        <v>0</v>
      </c>
      <c r="E167" s="51">
        <f t="shared" si="52"/>
        <v>0</v>
      </c>
      <c r="F167" s="64">
        <f t="shared" si="51"/>
        <v>0</v>
      </c>
      <c r="G167" s="65">
        <v>0</v>
      </c>
      <c r="H167" s="63"/>
    </row>
    <row r="168" spans="1:8" ht="81" customHeight="1" thickBot="1">
      <c r="A168" s="47" t="s">
        <v>217</v>
      </c>
      <c r="B168" s="69" t="s">
        <v>216</v>
      </c>
      <c r="C168" s="51">
        <v>1435.5160000000001</v>
      </c>
      <c r="D168" s="51">
        <v>0</v>
      </c>
      <c r="E168" s="51">
        <v>0</v>
      </c>
      <c r="F168" s="64">
        <f t="shared" si="51"/>
        <v>0</v>
      </c>
      <c r="G168" s="65">
        <v>0</v>
      </c>
      <c r="H168" s="63"/>
    </row>
    <row r="169" spans="1:8" ht="59.25" customHeight="1" thickBot="1">
      <c r="A169" s="47" t="s">
        <v>159</v>
      </c>
      <c r="B169" s="18" t="s">
        <v>160</v>
      </c>
      <c r="C169" s="51">
        <v>1606.1010000000001</v>
      </c>
      <c r="D169" s="51">
        <v>0</v>
      </c>
      <c r="E169" s="51">
        <v>0</v>
      </c>
      <c r="F169" s="64">
        <f t="shared" si="51"/>
        <v>0</v>
      </c>
      <c r="G169" s="65">
        <v>0</v>
      </c>
      <c r="H169" s="63"/>
    </row>
    <row r="170" spans="1:8" ht="77.25" customHeight="1" thickBot="1">
      <c r="A170" s="46" t="s">
        <v>246</v>
      </c>
      <c r="B170" s="10" t="s">
        <v>247</v>
      </c>
      <c r="C170" s="62">
        <f>C171+C172</f>
        <v>2</v>
      </c>
      <c r="D170" s="62">
        <f t="shared" ref="D170:E170" si="53">D171+D172</f>
        <v>0</v>
      </c>
      <c r="E170" s="62">
        <f t="shared" si="53"/>
        <v>0</v>
      </c>
      <c r="F170" s="59">
        <v>0</v>
      </c>
      <c r="G170" s="60">
        <v>0</v>
      </c>
      <c r="H170" s="63"/>
    </row>
    <row r="171" spans="1:8" ht="63.75" customHeight="1" thickBot="1">
      <c r="A171" s="47" t="s">
        <v>244</v>
      </c>
      <c r="B171" s="18" t="s">
        <v>136</v>
      </c>
      <c r="C171" s="51">
        <v>1.7</v>
      </c>
      <c r="D171" s="51">
        <v>0</v>
      </c>
      <c r="E171" s="51">
        <v>0</v>
      </c>
      <c r="F171" s="64">
        <v>0</v>
      </c>
      <c r="G171" s="65">
        <v>0</v>
      </c>
      <c r="H171" s="63"/>
    </row>
    <row r="172" spans="1:8" ht="37.5" customHeight="1" thickBot="1">
      <c r="A172" s="47" t="s">
        <v>243</v>
      </c>
      <c r="B172" s="18" t="s">
        <v>245</v>
      </c>
      <c r="C172" s="51">
        <v>0.3</v>
      </c>
      <c r="D172" s="51">
        <v>0</v>
      </c>
      <c r="E172" s="51">
        <v>0</v>
      </c>
      <c r="F172" s="64">
        <v>0</v>
      </c>
      <c r="G172" s="65">
        <v>0</v>
      </c>
      <c r="H172" s="63"/>
    </row>
    <row r="173" spans="1:8" ht="82.5" thickBot="1">
      <c r="A173" s="46">
        <v>9900000000</v>
      </c>
      <c r="B173" s="10" t="s">
        <v>161</v>
      </c>
      <c r="C173" s="62">
        <f>C174+C176</f>
        <v>173.04</v>
      </c>
      <c r="D173" s="62">
        <f t="shared" ref="D173:E173" si="54">D174+D176</f>
        <v>0</v>
      </c>
      <c r="E173" s="62">
        <f t="shared" si="54"/>
        <v>0</v>
      </c>
      <c r="F173" s="64">
        <f>E173/C173*100</f>
        <v>0</v>
      </c>
      <c r="G173" s="60" t="e">
        <f>D173/E173*100</f>
        <v>#DIV/0!</v>
      </c>
      <c r="H173" s="61"/>
    </row>
    <row r="174" spans="1:8" ht="79.5" customHeight="1" thickBot="1">
      <c r="A174" s="47" t="s">
        <v>249</v>
      </c>
      <c r="B174" s="18" t="s">
        <v>250</v>
      </c>
      <c r="C174" s="51">
        <f>C175</f>
        <v>168.04</v>
      </c>
      <c r="D174" s="51">
        <f t="shared" ref="D174:E174" si="55">D175</f>
        <v>0</v>
      </c>
      <c r="E174" s="51">
        <f t="shared" si="55"/>
        <v>0</v>
      </c>
      <c r="F174" s="64">
        <f>E174/C174*100</f>
        <v>0</v>
      </c>
      <c r="G174" s="60" t="e">
        <f t="shared" ref="G174:G175" si="56">D174/E174*100</f>
        <v>#DIV/0!</v>
      </c>
      <c r="H174" s="61"/>
    </row>
    <row r="175" spans="1:8" ht="42" thickBot="1">
      <c r="A175" s="47" t="s">
        <v>248</v>
      </c>
      <c r="B175" s="18" t="s">
        <v>237</v>
      </c>
      <c r="C175" s="51">
        <v>168.04</v>
      </c>
      <c r="D175" s="11">
        <v>0</v>
      </c>
      <c r="E175" s="11">
        <v>0</v>
      </c>
      <c r="F175" s="59" t="e">
        <f>E175/D175*100</f>
        <v>#DIV/0!</v>
      </c>
      <c r="G175" s="60" t="e">
        <f t="shared" si="56"/>
        <v>#DIV/0!</v>
      </c>
      <c r="H175" s="61"/>
    </row>
    <row r="176" spans="1:8" ht="21.75" thickBot="1">
      <c r="A176" s="47">
        <v>9920000000</v>
      </c>
      <c r="B176" s="18" t="s">
        <v>77</v>
      </c>
      <c r="C176" s="51">
        <v>5</v>
      </c>
      <c r="D176" s="11">
        <v>0</v>
      </c>
      <c r="E176" s="11">
        <v>0</v>
      </c>
      <c r="F176" s="59">
        <v>0</v>
      </c>
      <c r="G176" s="60">
        <v>0</v>
      </c>
      <c r="H176" s="61"/>
    </row>
    <row r="177" spans="1:8" ht="42" thickBot="1">
      <c r="A177" s="47">
        <v>9920022800</v>
      </c>
      <c r="B177" s="18" t="s">
        <v>162</v>
      </c>
      <c r="C177" s="51">
        <v>5</v>
      </c>
      <c r="D177" s="11">
        <v>0</v>
      </c>
      <c r="E177" s="11">
        <v>0</v>
      </c>
      <c r="F177" s="59">
        <v>0</v>
      </c>
      <c r="G177" s="60">
        <v>0</v>
      </c>
      <c r="H177" s="61"/>
    </row>
    <row r="178" spans="1:8" ht="21.75" thickBot="1">
      <c r="A178" s="70" t="s">
        <v>163</v>
      </c>
      <c r="B178" s="71"/>
      <c r="C178" s="72">
        <f>C165+C161+C146+C140+C136+C125+C109+C173+C170</f>
        <v>29840.112000000005</v>
      </c>
      <c r="D178" s="72">
        <f>D165+D161+D146+D140+D136+D125+D109+D173+D170</f>
        <v>9946.7279999999992</v>
      </c>
      <c r="E178" s="72">
        <f>E165+E161+E146+E140+E136+E125+E109+E173+E170</f>
        <v>9946.7279999999992</v>
      </c>
      <c r="F178" s="59">
        <f>E178/C178*100</f>
        <v>33.333413761985867</v>
      </c>
      <c r="G178" s="60">
        <v>100</v>
      </c>
      <c r="H178" s="61"/>
    </row>
    <row r="179" spans="1:8">
      <c r="A179" s="73"/>
    </row>
  </sheetData>
  <mergeCells count="32">
    <mergeCell ref="E77:I77"/>
    <mergeCell ref="E103:G103"/>
    <mergeCell ref="E1:G1"/>
    <mergeCell ref="B118:B120"/>
    <mergeCell ref="D118:D120"/>
    <mergeCell ref="E118:E120"/>
    <mergeCell ref="F118:F120"/>
    <mergeCell ref="C118:C120"/>
    <mergeCell ref="A2:G2"/>
    <mergeCell ref="G118:G120"/>
    <mergeCell ref="A5:A6"/>
    <mergeCell ref="B5:B6"/>
    <mergeCell ref="C5:D5"/>
    <mergeCell ref="E5:E6"/>
    <mergeCell ref="F5:F6"/>
    <mergeCell ref="G5:G6"/>
    <mergeCell ref="G80:I80"/>
    <mergeCell ref="A78:G78"/>
    <mergeCell ref="A105:G105"/>
    <mergeCell ref="A118:A120"/>
    <mergeCell ref="G157:G158"/>
    <mergeCell ref="B153:B154"/>
    <mergeCell ref="C153:C154"/>
    <mergeCell ref="D153:D154"/>
    <mergeCell ref="E153:E154"/>
    <mergeCell ref="F153:F154"/>
    <mergeCell ref="G153:G154"/>
    <mergeCell ref="B157:B158"/>
    <mergeCell ref="C157:C158"/>
    <mergeCell ref="D157:D158"/>
    <mergeCell ref="E157:E158"/>
    <mergeCell ref="F157:F158"/>
  </mergeCells>
  <pageMargins left="0.7" right="0.7" top="0.75" bottom="0.75" header="0.3" footer="0.3"/>
  <pageSetup paperSize="9" scale="36" orientation="portrait" r:id="rId1"/>
  <rowBreaks count="3" manualBreakCount="3">
    <brk id="29" max="8" man="1"/>
    <brk id="75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2024-04-08T06:00:56Z</cp:lastPrinted>
  <dcterms:created xsi:type="dcterms:W3CDTF">2021-07-06T15:30:06Z</dcterms:created>
  <dcterms:modified xsi:type="dcterms:W3CDTF">2024-07-26T07:13:06Z</dcterms:modified>
</cp:coreProperties>
</file>