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8535" windowHeight="54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Лист1!$A$1:$I$184</definedName>
  </definedNames>
  <calcPr calcId="124519"/>
</workbook>
</file>

<file path=xl/calcChain.xml><?xml version="1.0" encoding="utf-8"?>
<calcChain xmlns="http://schemas.openxmlformats.org/spreadsheetml/2006/main">
  <c r="F184" i="1"/>
  <c r="E111"/>
  <c r="D111"/>
  <c r="F172"/>
  <c r="F173"/>
  <c r="F174"/>
  <c r="F175"/>
  <c r="F171"/>
  <c r="D114"/>
  <c r="E114"/>
  <c r="D173"/>
  <c r="E173"/>
  <c r="E172" s="1"/>
  <c r="E171" s="1"/>
  <c r="D171"/>
  <c r="F170"/>
  <c r="F168"/>
  <c r="F169"/>
  <c r="F167"/>
  <c r="D146"/>
  <c r="E146"/>
  <c r="E134"/>
  <c r="D134"/>
  <c r="C134"/>
  <c r="C133" s="1"/>
  <c r="F132"/>
  <c r="G132"/>
  <c r="F88"/>
  <c r="G88"/>
  <c r="D18"/>
  <c r="G46"/>
  <c r="G45"/>
  <c r="G37"/>
  <c r="F37"/>
  <c r="G35"/>
  <c r="G33"/>
  <c r="G34"/>
  <c r="G32"/>
  <c r="F34"/>
  <c r="F35"/>
  <c r="C139"/>
  <c r="C138" s="1"/>
  <c r="C137" s="1"/>
  <c r="D128"/>
  <c r="D127" s="1"/>
  <c r="E128"/>
  <c r="E127" s="1"/>
  <c r="D121"/>
  <c r="E121"/>
  <c r="C121"/>
  <c r="F124"/>
  <c r="G181"/>
  <c r="F181"/>
  <c r="F166"/>
  <c r="D180"/>
  <c r="D179" s="1"/>
  <c r="E180"/>
  <c r="E179" s="1"/>
  <c r="C180"/>
  <c r="D176"/>
  <c r="E176"/>
  <c r="C176"/>
  <c r="C169"/>
  <c r="C168" s="1"/>
  <c r="C167" s="1"/>
  <c r="C146"/>
  <c r="G150"/>
  <c r="G149"/>
  <c r="F150"/>
  <c r="F149"/>
  <c r="D133"/>
  <c r="E133"/>
  <c r="C128"/>
  <c r="C127" s="1"/>
  <c r="C114"/>
  <c r="C111" s="1"/>
  <c r="H99"/>
  <c r="I99"/>
  <c r="F83"/>
  <c r="G83"/>
  <c r="E83"/>
  <c r="I85"/>
  <c r="H85"/>
  <c r="G68"/>
  <c r="F68"/>
  <c r="D67"/>
  <c r="E67"/>
  <c r="C67"/>
  <c r="G62"/>
  <c r="D51"/>
  <c r="E51"/>
  <c r="C51"/>
  <c r="G53"/>
  <c r="F53"/>
  <c r="E44"/>
  <c r="G44" s="1"/>
  <c r="D44"/>
  <c r="D43"/>
  <c r="E43"/>
  <c r="D36"/>
  <c r="E36"/>
  <c r="C36"/>
  <c r="C31" s="1"/>
  <c r="F23"/>
  <c r="G23"/>
  <c r="F22"/>
  <c r="G22"/>
  <c r="E18"/>
  <c r="C18"/>
  <c r="G136"/>
  <c r="E88"/>
  <c r="E70"/>
  <c r="C70"/>
  <c r="C58"/>
  <c r="D58"/>
  <c r="E58"/>
  <c r="G48"/>
  <c r="F48"/>
  <c r="C43"/>
  <c r="E47"/>
  <c r="D47"/>
  <c r="C47"/>
  <c r="F39"/>
  <c r="G113"/>
  <c r="F113"/>
  <c r="C173"/>
  <c r="C172" s="1"/>
  <c r="D172"/>
  <c r="D169"/>
  <c r="D168" s="1"/>
  <c r="D167" s="1"/>
  <c r="E169"/>
  <c r="E168" s="1"/>
  <c r="E167" s="1"/>
  <c r="G166"/>
  <c r="D165"/>
  <c r="D163" s="1"/>
  <c r="E165"/>
  <c r="F165" s="1"/>
  <c r="C165"/>
  <c r="C163" s="1"/>
  <c r="D161"/>
  <c r="D159" s="1"/>
  <c r="E161"/>
  <c r="E159" s="1"/>
  <c r="C161"/>
  <c r="C159" s="1"/>
  <c r="D157"/>
  <c r="D156" s="1"/>
  <c r="E157"/>
  <c r="C157"/>
  <c r="C156" s="1"/>
  <c r="F158"/>
  <c r="F155"/>
  <c r="G158"/>
  <c r="G155"/>
  <c r="G151"/>
  <c r="G147"/>
  <c r="G148"/>
  <c r="G140"/>
  <c r="G143"/>
  <c r="G135"/>
  <c r="G131"/>
  <c r="G129"/>
  <c r="G130"/>
  <c r="G125"/>
  <c r="G122"/>
  <c r="G117"/>
  <c r="G116"/>
  <c r="G115"/>
  <c r="G112"/>
  <c r="F151"/>
  <c r="D154"/>
  <c r="D153" s="1"/>
  <c r="E154"/>
  <c r="C154"/>
  <c r="C153" s="1"/>
  <c r="F148"/>
  <c r="F147"/>
  <c r="F143"/>
  <c r="F140"/>
  <c r="F136"/>
  <c r="D142"/>
  <c r="E142"/>
  <c r="C142"/>
  <c r="C141" s="1"/>
  <c r="D139"/>
  <c r="E139"/>
  <c r="F135"/>
  <c r="F131"/>
  <c r="G40"/>
  <c r="G38"/>
  <c r="F38"/>
  <c r="G30"/>
  <c r="F30"/>
  <c r="F180" l="1"/>
  <c r="F127"/>
  <c r="G179"/>
  <c r="D126"/>
  <c r="G36"/>
  <c r="C126"/>
  <c r="E110"/>
  <c r="E109" s="1"/>
  <c r="C179"/>
  <c r="F179" s="1"/>
  <c r="G180"/>
  <c r="E126"/>
  <c r="G67"/>
  <c r="F134"/>
  <c r="F133"/>
  <c r="F67"/>
  <c r="D110"/>
  <c r="D109" s="1"/>
  <c r="D152"/>
  <c r="C110"/>
  <c r="G154"/>
  <c r="C152"/>
  <c r="F47"/>
  <c r="G47"/>
  <c r="G114"/>
  <c r="F139"/>
  <c r="E153"/>
  <c r="G134"/>
  <c r="F142"/>
  <c r="G121"/>
  <c r="G133"/>
  <c r="F154"/>
  <c r="G142"/>
  <c r="G157"/>
  <c r="G139"/>
  <c r="E156"/>
  <c r="G156" s="1"/>
  <c r="G165"/>
  <c r="E163"/>
  <c r="F163" s="1"/>
  <c r="F157"/>
  <c r="F21"/>
  <c r="G21"/>
  <c r="G11"/>
  <c r="G153" l="1"/>
  <c r="E152"/>
  <c r="F156"/>
  <c r="F153"/>
  <c r="G163"/>
  <c r="G152" l="1"/>
  <c r="F152"/>
  <c r="D63"/>
  <c r="F129"/>
  <c r="F130"/>
  <c r="F125"/>
  <c r="F123"/>
  <c r="F122"/>
  <c r="F121"/>
  <c r="F116"/>
  <c r="F117"/>
  <c r="F112"/>
  <c r="F114"/>
  <c r="F115"/>
  <c r="C171"/>
  <c r="D141"/>
  <c r="E141"/>
  <c r="D138"/>
  <c r="E138"/>
  <c r="E137" s="1"/>
  <c r="I84"/>
  <c r="I87"/>
  <c r="I88"/>
  <c r="I89"/>
  <c r="I91"/>
  <c r="I93"/>
  <c r="I96"/>
  <c r="I97"/>
  <c r="I98"/>
  <c r="H84"/>
  <c r="H86"/>
  <c r="H87"/>
  <c r="H88"/>
  <c r="H89"/>
  <c r="H91"/>
  <c r="H93"/>
  <c r="H94"/>
  <c r="H96"/>
  <c r="H97"/>
  <c r="H98"/>
  <c r="G95"/>
  <c r="F95"/>
  <c r="E95"/>
  <c r="F92"/>
  <c r="G92"/>
  <c r="E92"/>
  <c r="F90"/>
  <c r="G90"/>
  <c r="E90"/>
  <c r="E73"/>
  <c r="C73"/>
  <c r="G52"/>
  <c r="G55"/>
  <c r="G59"/>
  <c r="G61"/>
  <c r="G64"/>
  <c r="G65"/>
  <c r="G66"/>
  <c r="F52"/>
  <c r="F54"/>
  <c r="F55"/>
  <c r="F59"/>
  <c r="F61"/>
  <c r="F62"/>
  <c r="F64"/>
  <c r="F65"/>
  <c r="F66"/>
  <c r="E63"/>
  <c r="C63"/>
  <c r="D60"/>
  <c r="E60"/>
  <c r="C60"/>
  <c r="D56"/>
  <c r="C56"/>
  <c r="G57"/>
  <c r="G29"/>
  <c r="G42"/>
  <c r="F29"/>
  <c r="F32"/>
  <c r="F33"/>
  <c r="F40"/>
  <c r="F42"/>
  <c r="F44"/>
  <c r="F45"/>
  <c r="F46"/>
  <c r="D31"/>
  <c r="E31"/>
  <c r="F31" s="1"/>
  <c r="D41"/>
  <c r="E41"/>
  <c r="C41"/>
  <c r="D28"/>
  <c r="E28"/>
  <c r="C28"/>
  <c r="G9"/>
  <c r="G10"/>
  <c r="G12"/>
  <c r="G13"/>
  <c r="G14"/>
  <c r="G15"/>
  <c r="G16"/>
  <c r="G17"/>
  <c r="G19"/>
  <c r="G20"/>
  <c r="G24"/>
  <c r="F9"/>
  <c r="F10"/>
  <c r="F11"/>
  <c r="F12"/>
  <c r="F13"/>
  <c r="F14"/>
  <c r="F15"/>
  <c r="F16"/>
  <c r="F17"/>
  <c r="F19"/>
  <c r="F20"/>
  <c r="F24"/>
  <c r="E8"/>
  <c r="E25" s="1"/>
  <c r="D8"/>
  <c r="D25" s="1"/>
  <c r="C8"/>
  <c r="D137" l="1"/>
  <c r="G31"/>
  <c r="C69"/>
  <c r="E100"/>
  <c r="G43"/>
  <c r="G138"/>
  <c r="F141"/>
  <c r="G141"/>
  <c r="D145"/>
  <c r="D144"/>
  <c r="D184" s="1"/>
  <c r="G146"/>
  <c r="E144"/>
  <c r="E184" s="1"/>
  <c r="G110"/>
  <c r="G111"/>
  <c r="C145"/>
  <c r="C144"/>
  <c r="G128"/>
  <c r="G127"/>
  <c r="E145"/>
  <c r="F146"/>
  <c r="F138"/>
  <c r="F41"/>
  <c r="G60"/>
  <c r="H92"/>
  <c r="I83"/>
  <c r="E27"/>
  <c r="E26" s="1"/>
  <c r="E49" s="1"/>
  <c r="I90"/>
  <c r="F128"/>
  <c r="C27"/>
  <c r="C26" s="1"/>
  <c r="G41"/>
  <c r="D27"/>
  <c r="D26" s="1"/>
  <c r="I92"/>
  <c r="F111"/>
  <c r="I95"/>
  <c r="H95"/>
  <c r="H90"/>
  <c r="G100"/>
  <c r="G82" s="1"/>
  <c r="H83"/>
  <c r="F100"/>
  <c r="F43"/>
  <c r="F36"/>
  <c r="G28"/>
  <c r="F28"/>
  <c r="F18"/>
  <c r="G18"/>
  <c r="C25"/>
  <c r="F8"/>
  <c r="F60"/>
  <c r="D69"/>
  <c r="F58"/>
  <c r="G58"/>
  <c r="E56"/>
  <c r="G56" s="1"/>
  <c r="F57"/>
  <c r="F51"/>
  <c r="G51"/>
  <c r="F63"/>
  <c r="G63"/>
  <c r="G8"/>
  <c r="C109" l="1"/>
  <c r="C184" s="1"/>
  <c r="G145"/>
  <c r="G144"/>
  <c r="G126"/>
  <c r="G137"/>
  <c r="F144"/>
  <c r="F145"/>
  <c r="F137"/>
  <c r="F26"/>
  <c r="F126"/>
  <c r="F110"/>
  <c r="F82"/>
  <c r="I82" s="1"/>
  <c r="I100"/>
  <c r="H100"/>
  <c r="E82"/>
  <c r="H82" s="1"/>
  <c r="G26"/>
  <c r="G27"/>
  <c r="D49"/>
  <c r="F27"/>
  <c r="C49"/>
  <c r="F56"/>
  <c r="E69"/>
  <c r="G25"/>
  <c r="F25"/>
  <c r="F109" l="1"/>
  <c r="G49"/>
  <c r="F49"/>
  <c r="F69"/>
</calcChain>
</file>

<file path=xl/sharedStrings.xml><?xml version="1.0" encoding="utf-8"?>
<sst xmlns="http://schemas.openxmlformats.org/spreadsheetml/2006/main" count="347" uniqueCount="291">
  <si>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</si>
  <si>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</si>
  <si>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</si>
  <si>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</si>
  <si>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</si>
  <si>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</si>
  <si>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</si>
  <si>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</si>
  <si>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</si>
  <si>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</si>
  <si>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</si>
  <si>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</si>
  <si>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</si>
  <si>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</si>
  <si>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</si>
  <si>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</si>
  <si>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</si>
  <si>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</si>
  <si>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</si>
  <si>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</si>
  <si>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</si>
  <si>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</si>
  <si>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</si>
  <si>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</si>
  <si>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</si>
  <si>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</si>
  <si>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</si>
  <si>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</si>
  <si>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</si>
  <si>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</si>
  <si>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</si>
  <si>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</si>
  <si>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</si>
  <si>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</si>
  <si>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</si>
  <si>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</si>
  <si>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</si>
  <si>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</si>
  <si>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</si>
  <si>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</si>
  <si>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</si>
  <si>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</si>
  <si>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</si>
  <si>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</si>
  <si>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</si>
  <si>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</si>
  <si>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</si>
  <si>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</si>
  <si>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</si>
  <si>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</si>
  <si>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</si>
  <si>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</si>
  <si>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</si>
  <si>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</si>
  <si>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</si>
  <si>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</si>
  <si>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</si>
  <si>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</si>
  <si>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000 202 29999 10 9290 150</t>
  </si>
  <si>
    <t xml:space="preserve">Прочие субсидии бюджетам сельских поселений на софинансирование строительства (реконструкции), капитального ремонта и содержания автомобильных дорог общего пользования местного значения, а так же на капитальный ремонт и ремонт дворовых территорий многоквартирных домов населенных пункутов 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</si>
  <si>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</si>
  <si>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</si>
  <si>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</si>
  <si>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</si>
  <si>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</si>
  <si>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</si>
  <si>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</si>
  <si>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</si>
  <si>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</si>
  <si>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</si>
  <si>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</si>
  <si>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</si>
  <si>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</si>
  <si>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</si>
  <si>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</si>
  <si>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</si>
  <si>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</si>
  <si>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</si>
  <si>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</si>
  <si>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</si>
  <si>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</si>
  <si>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</si>
  <si>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</si>
  <si>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</si>
  <si>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</si>
  <si>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</si>
  <si>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</si>
  <si>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</si>
  <si>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</si>
  <si>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</si>
  <si>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</si>
  <si>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</si>
  <si>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</si>
  <si>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</si>
  <si>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</si>
  <si>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</si>
  <si>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</si>
  <si>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</si>
  <si>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</si>
  <si>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</si>
  <si>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</si>
  <si>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</si>
  <si>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</si>
  <si>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</si>
  <si>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</si>
  <si>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</si>
  <si>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</si>
  <si>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</si>
  <si>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</si>
  <si>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</si>
  <si>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</si>
  <si>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</si>
  <si>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</si>
  <si>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</si>
  <si>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</si>
  <si>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</si>
  <si>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</si>
  <si>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</si>
  <si>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</si>
  <si>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</si>
  <si>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</si>
  <si>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</si>
  <si>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Общегосударственные вопросы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</si>
  <si>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</si>
  <si>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</si>
  <si>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</si>
  <si>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</si>
  <si>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</si>
  <si>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</si>
  <si>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</si>
  <si>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</si>
  <si>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</si>
  <si>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</si>
  <si>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</si>
  <si>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</si>
  <si>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</si>
  <si>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01К0002200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</si>
  <si>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</si>
  <si>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</si>
  <si>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</si>
  <si>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</si>
  <si>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</si>
  <si>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</si>
  <si>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</si>
  <si>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</si>
  <si>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</si>
  <si>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</si>
  <si>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03201S3080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</si>
  <si>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софинсирование строительства (реконструкции), капитального ремонта, ремонта и содержания автомобильных дорог общего пользования местного значеия, а также на капитальный ремонт и ремонт дворовых территорий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</si>
  <si>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</si>
  <si>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</si>
  <si>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</si>
  <si>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</si>
  <si>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</si>
  <si>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</si>
  <si>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</si>
  <si>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</si>
  <si>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</si>
  <si>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</si>
  <si>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</si>
  <si>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</si>
  <si>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</si>
  <si>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Поддержка муниципальных программ формирования современной городской среды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</si>
  <si>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</si>
  <si>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</si>
  <si>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</si>
  <si>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</si>
  <si>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</si>
  <si>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</si>
  <si>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</si>
  <si>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</si>
  <si>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</si>
  <si>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</si>
  <si>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</si>
  <si>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</si>
  <si>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</si>
  <si>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</si>
  <si>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</si>
  <si>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</si>
  <si>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</si>
  <si>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</si>
  <si>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</si>
  <si>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</si>
  <si>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</si>
  <si>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</si>
  <si>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</si>
  <si>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</si>
  <si>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</si>
  <si>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</si>
  <si>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</si>
  <si>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</si>
  <si>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</si>
  <si>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</si>
  <si>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</si>
  <si>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0310146030</t>
  </si>
  <si>
    <t>0320000000</t>
  </si>
  <si>
    <t>0320100000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</si>
  <si>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</si>
  <si>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</si>
  <si>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</si>
  <si>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</si>
  <si>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</si>
  <si>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</si>
  <si>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</si>
  <si>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</si>
  <si>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</si>
  <si>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</si>
  <si>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</si>
  <si>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</si>
  <si>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</si>
  <si>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</si>
  <si>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</si>
  <si>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</si>
  <si>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</si>
  <si>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</si>
  <si>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</si>
  <si>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</si>
  <si>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</si>
  <si>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</si>
  <si>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</si>
  <si>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</si>
  <si>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</si>
  <si>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901 111 09045 10 0000 120 </t>
  </si>
  <si>
    <t xml:space="preserve"> Доходы от сдачи в аренду имущества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</si>
  <si>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</si>
  <si>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</si>
  <si>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</si>
  <si>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</si>
  <si>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</si>
  <si>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</si>
  <si>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</si>
  <si>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Подпрограмма «Ремонт (капитальный ремонт)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</si>
  <si>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</si>
  <si>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</si>
  <si>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</si>
  <si>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</si>
  <si>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</si>
  <si>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</si>
  <si>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</si>
  <si>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</si>
  <si>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</si>
  <si>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</si>
  <si>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</si>
  <si>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</si>
  <si>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План на 2023 год</t>
  </si>
  <si>
    <t>90111302065100000130</t>
  </si>
  <si>
    <t>Доходы, поступающие в порядке возмещения расходов, понесенных в связи с эксплуатацией имущества сельских поселений</t>
  </si>
  <si>
    <t>90111406025100000430</t>
  </si>
  <si>
    <t>Доходы от продажи земельных участков, находящихся в собственности сельских поселений</t>
  </si>
  <si>
    <t>000 202 29999 10 9282 150</t>
  </si>
  <si>
    <t>Прочие субсидии бюджетам сельских поселений на капитальный ремонт сетей и сооружений водоотведения в населенных пунктах Пензенской области</t>
  </si>
  <si>
    <t>Субсидии бюджетам сельских поселений из бюджета Бековского района Пензенской области на строительство, реконструкцию, капитальный, текущий ремонт объектов дорожной коммунальной инфраструктуры и объектов социально-культурного назначения</t>
  </si>
  <si>
    <t>000 202 29900 10 9020 150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</si>
  <si>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</si>
  <si>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</si>
  <si>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</si>
  <si>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</si>
  <si>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</si>
  <si>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</si>
  <si>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</si>
  <si>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t>0410179021</t>
  </si>
  <si>
    <t>Расходы на строительство, реконструкцию, капитальный, текущий ремонт объектов дорожной, коммунальной инфраструктуры и объектов социально-культурного назначения за счет субсидии из бюджета Бековского района Пензенской области</t>
  </si>
  <si>
    <t>Расходы на строительство, реконструкцию, капитальный, текущий ремонт объектов дорожной, коммунальной инфраструктуры и объектов социально-культурного назначения, в целях софинансирования которых из бюджета Бековского района Пензенской области предоставляется субсидия бюджету муниципального образования</t>
  </si>
  <si>
    <t>0410179022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</si>
  <si>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</si>
  <si>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</si>
  <si>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</si>
  <si>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</si>
  <si>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</si>
  <si>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</si>
  <si>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</si>
  <si>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</si>
  <si>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</si>
  <si>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</si>
  <si>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2 квартал 2023 года»
от   13.07.2023г.  № 109
</t>
  </si>
  <si>
    <t xml:space="preserve">
ОТЧЕТ
ОБ ИСПОЛНЕНИИ БЮДЖЕТА РУССО-КАМЕШКИРСКОГО СЕЛЬСОВЕТА
КАМЕШКИРСКОГО РАЙОНА ПЕНЗЕНСКОЙ ОБЛАСТИ ЗА 2 квартал  2023 года
</t>
  </si>
  <si>
    <t xml:space="preserve">Ведомственная структура расходов бюджета Русско-Камешкирского сельсовета 
Камешкирского района Пензенской области за 2 кватрал 2023 год                                                                                                                                                                                        
</t>
  </si>
  <si>
    <t>План за 2 квартал  2023 года</t>
  </si>
  <si>
    <t>Исполнено за 2 картал 2023 года</t>
  </si>
  <si>
    <t>План за 2 квартал 2023 года</t>
  </si>
  <si>
    <t>Исполнено за 2 квартал 2023 года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</si>
  <si>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2 квартал 2023 года»
                от 13.07.2023г № 109
</t>
  </si>
  <si>
    <t>02301S1310</t>
  </si>
  <si>
    <t>02201S1420</t>
  </si>
  <si>
    <t>Расходы на премирование территорий - победителей конкурса на звание «Самое благоустроенное муниципальное образование Пензенской области»</t>
  </si>
  <si>
    <t>Расходы на капитальный ремонт сетей и сооружений водоотведения в населенных пунктах Пензенской области</t>
  </si>
  <si>
    <t>061F255550</t>
  </si>
  <si>
    <t>061F200000</t>
  </si>
  <si>
    <r>
      <t>Прочие безвозмездные поступления</t>
    </r>
    <r>
      <rPr>
        <sz val="14"/>
        <color rgb="FF000000"/>
        <rFont val="Times New Roman"/>
        <family val="1"/>
        <charset val="204"/>
      </rPr>
      <t xml:space="preserve"> в бюджеты сельских поселений</t>
    </r>
  </si>
  <si>
    <r>
      <t>Приложение № 2
к   Постановлению Администрации
Русско-Камешкирского сельсовета
Камешкирского района
«Отчет об исполнении бюджета
за 2 квартал 2023 года»
от 13.07.2023г.  №</t>
    </r>
    <r>
      <rPr>
        <sz val="14"/>
        <rFont val="Times New Roman"/>
        <family val="1"/>
        <charset val="204"/>
      </rPr>
      <t xml:space="preserve"> 109</t>
    </r>
    <r>
      <rPr>
        <sz val="14"/>
        <color theme="1"/>
        <rFont val="Times New Roman"/>
        <family val="1"/>
        <charset val="204"/>
      </rPr>
      <t xml:space="preserve">
</t>
    </r>
  </si>
  <si>
    <r>
      <t xml:space="preserve">Основное мероприятие «Формирование у жителей 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</si>
</sst>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"/>
    <numFmt numFmtId="166" formatCode="0.000"/>
  </numFmts>
  <fonts count="7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3" borderId="5" xfId="0" applyNumberFormat="1" applyFont="1" applyFill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2" fillId="3" borderId="0" xfId="0" applyFont="1" applyFill="1"/>
    <xf numFmtId="165" fontId="2" fillId="0" borderId="0" xfId="0" applyNumberFormat="1" applyFont="1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165" fontId="1" fillId="0" borderId="9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0" fontId="3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5" fontId="5" fillId="0" borderId="5" xfId="0" applyNumberFormat="1" applyFont="1" applyFill="1" applyBorder="1" applyAlignment="1">
      <alignment wrapText="1"/>
    </xf>
    <xf numFmtId="165" fontId="5" fillId="0" borderId="5" xfId="0" applyNumberFormat="1" applyFont="1" applyFill="1" applyBorder="1" applyAlignment="1">
      <alignment horizontal="right"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165" fontId="3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/>
    </xf>
    <xf numFmtId="0" fontId="3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3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166" fontId="3" fillId="2" borderId="5" xfId="0" applyNumberFormat="1" applyFont="1" applyFill="1" applyBorder="1" applyAlignment="1">
      <alignment horizontal="center" wrapText="1"/>
    </xf>
    <xf numFmtId="165" fontId="3" fillId="2" borderId="5" xfId="0" applyNumberFormat="1" applyFont="1" applyFill="1" applyBorder="1" applyAlignment="1">
      <alignment horizontal="center" wrapText="1"/>
    </xf>
    <xf numFmtId="0" fontId="3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3" fillId="0" borderId="5" xfId="0" applyFont="1" applyFill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165" fontId="3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3" xfId="0" applyNumberFormat="1" applyFont="1" applyBorder="1" applyAlignment="1">
      <alignment horizontal="center"/>
    </xf>
    <xf numFmtId="0" fontId="3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6" fontId="1" fillId="0" borderId="7" xfId="0" applyNumberFormat="1" applyFont="1" applyBorder="1" applyAlignment="1">
      <alignment horizontal="center" wrapText="1"/>
    </xf>
    <xf numFmtId="166" fontId="1" fillId="0" borderId="2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5"/>
  <sheetViews>
    <sheetView tabSelected="1" view="pageBreakPreview" topLeftCell="A172" zoomScale="80" zoomScaleSheetLayoutView="80" workbookViewId="0">
      <selection activeCell="H1" sqref="H1"/>
    </sheetView>
  </sheetViews>
  <sheetFormatPr defaultRowHeight="18.75"/>
  <cols>
    <col min="1" max="1" width="40.85546875" style="2" customWidth="1"/>
    <col min="2" max="2" width="36" style="2" customWidth="1"/>
    <col min="3" max="3" width="15.42578125" style="2" customWidth="1"/>
    <col min="4" max="4" width="15.28515625" style="2" customWidth="1"/>
    <col min="5" max="5" width="15.140625" style="2" customWidth="1"/>
    <col min="6" max="6" width="14" style="2" customWidth="1"/>
    <col min="7" max="7" width="13.5703125" style="2" customWidth="1"/>
    <col min="8" max="8" width="14.140625" style="2" customWidth="1"/>
    <col min="9" max="9" width="11.5703125" style="2" customWidth="1"/>
    <col min="10" max="10" width="10.85546875" style="2" bestFit="1" customWidth="1"/>
    <col min="11" max="16384" width="9.140625" style="2"/>
  </cols>
  <sheetData>
    <row r="1" spans="1:9" ht="155.25" customHeight="1">
      <c r="E1" s="89" t="s">
        <v>274</v>
      </c>
      <c r="F1" s="89"/>
      <c r="G1" s="89"/>
      <c r="H1" s="3"/>
      <c r="I1" s="3"/>
    </row>
    <row r="2" spans="1:9" ht="117.75" customHeight="1">
      <c r="A2" s="77" t="s">
        <v>275</v>
      </c>
      <c r="B2" s="77"/>
      <c r="C2" s="77"/>
      <c r="D2" s="77"/>
      <c r="E2" s="77"/>
      <c r="F2" s="77"/>
      <c r="G2" s="77"/>
      <c r="H2" s="1"/>
    </row>
    <row r="4" spans="1:9" ht="19.5" thickBot="1">
      <c r="G4" s="2" t="s">
        <v>171</v>
      </c>
    </row>
    <row r="5" spans="1:9" ht="127.5" customHeight="1" thickBot="1">
      <c r="A5" s="98" t="s">
        <v>0</v>
      </c>
      <c r="B5" s="98" t="s">
        <v>1</v>
      </c>
      <c r="C5" s="100" t="s">
        <v>2</v>
      </c>
      <c r="D5" s="101"/>
      <c r="E5" s="98" t="s">
        <v>3</v>
      </c>
      <c r="F5" s="98" t="s">
        <v>4</v>
      </c>
      <c r="G5" s="98" t="s">
        <v>5</v>
      </c>
      <c r="H5" s="4"/>
    </row>
    <row r="6" spans="1:9" ht="57" hidden="1" thickBot="1">
      <c r="A6" s="99"/>
      <c r="B6" s="99"/>
      <c r="C6" s="5" t="s">
        <v>6</v>
      </c>
      <c r="D6" s="5" t="s">
        <v>7</v>
      </c>
      <c r="E6" s="99"/>
      <c r="F6" s="99"/>
      <c r="G6" s="99"/>
      <c r="H6" s="4"/>
    </row>
    <row r="7" spans="1:9" ht="0.75" customHeight="1" thickBot="1">
      <c r="A7" s="6"/>
      <c r="B7" s="7" t="s">
        <v>8</v>
      </c>
      <c r="C7" s="8"/>
      <c r="D7" s="9"/>
      <c r="E7" s="9"/>
      <c r="F7" s="9"/>
      <c r="G7" s="9"/>
      <c r="H7" s="10"/>
    </row>
    <row r="8" spans="1:9" ht="48.75" customHeight="1" thickBot="1">
      <c r="A8" s="6"/>
      <c r="B8" s="7" t="s">
        <v>9</v>
      </c>
      <c r="C8" s="11">
        <f>C9+C10+C11+C12+C13+C14+C15+C16+C17</f>
        <v>6827</v>
      </c>
      <c r="D8" s="11">
        <f>D9+D10+D11+D12+D13+D14+D15+D16+D17</f>
        <v>1830</v>
      </c>
      <c r="E8" s="11">
        <f>E9+E10+E11+E12+E13+E14+E15+E16+E17</f>
        <v>1798.5730000000001</v>
      </c>
      <c r="F8" s="12">
        <f>E8/C8*100</f>
        <v>26.344997802841657</v>
      </c>
      <c r="G8" s="12">
        <f>E8/D8*100</f>
        <v>98.282677595628414</v>
      </c>
      <c r="H8" s="13"/>
    </row>
    <row r="9" spans="1:9" ht="38.25" thickBot="1">
      <c r="A9" s="14" t="s">
        <v>10</v>
      </c>
      <c r="B9" s="15" t="s">
        <v>11</v>
      </c>
      <c r="C9" s="16">
        <v>898</v>
      </c>
      <c r="D9" s="16">
        <v>379</v>
      </c>
      <c r="E9" s="16">
        <v>405.92099999999999</v>
      </c>
      <c r="F9" s="17">
        <f t="shared" ref="F9:F69" si="0">E9/C9*100</f>
        <v>45.202783964365253</v>
      </c>
      <c r="G9" s="17">
        <f t="shared" ref="G9:G68" si="1">E9/D9*100</f>
        <v>107.10316622691292</v>
      </c>
      <c r="H9" s="18"/>
    </row>
    <row r="10" spans="1:9" ht="44.25" customHeight="1" thickBot="1">
      <c r="A10" s="14" t="s">
        <v>12</v>
      </c>
      <c r="B10" s="15" t="s">
        <v>13</v>
      </c>
      <c r="C10" s="16">
        <v>722</v>
      </c>
      <c r="D10" s="16">
        <v>426</v>
      </c>
      <c r="E10" s="16">
        <v>428.17500000000001</v>
      </c>
      <c r="F10" s="17">
        <f t="shared" si="0"/>
        <v>59.304016620498615</v>
      </c>
      <c r="G10" s="17">
        <f t="shared" si="1"/>
        <v>100.51056338028171</v>
      </c>
      <c r="H10" s="18"/>
    </row>
    <row r="11" spans="1:9" ht="48" customHeight="1" thickBot="1">
      <c r="A11" s="14" t="s">
        <v>14</v>
      </c>
      <c r="B11" s="15" t="s">
        <v>15</v>
      </c>
      <c r="C11" s="16">
        <v>5</v>
      </c>
      <c r="D11" s="19">
        <v>2</v>
      </c>
      <c r="E11" s="19">
        <v>2.226</v>
      </c>
      <c r="F11" s="17">
        <f t="shared" si="0"/>
        <v>44.519999999999996</v>
      </c>
      <c r="G11" s="17">
        <f t="shared" si="1"/>
        <v>111.3</v>
      </c>
      <c r="H11" s="18"/>
    </row>
    <row r="12" spans="1:9" ht="44.25" customHeight="1" thickBot="1">
      <c r="A12" s="14" t="s">
        <v>16</v>
      </c>
      <c r="B12" s="15" t="s">
        <v>17</v>
      </c>
      <c r="C12" s="16">
        <v>892</v>
      </c>
      <c r="D12" s="16">
        <v>453</v>
      </c>
      <c r="E12" s="16">
        <v>453.61599999999999</v>
      </c>
      <c r="F12" s="17">
        <f t="shared" si="0"/>
        <v>50.853811659192829</v>
      </c>
      <c r="G12" s="17">
        <f t="shared" si="1"/>
        <v>100.13598233995585</v>
      </c>
      <c r="H12" s="18"/>
    </row>
    <row r="13" spans="1:9" ht="49.5" customHeight="1" thickBot="1">
      <c r="A13" s="14" t="s">
        <v>18</v>
      </c>
      <c r="B13" s="15" t="s">
        <v>19</v>
      </c>
      <c r="C13" s="16">
        <v>-95</v>
      </c>
      <c r="D13" s="16">
        <v>-51</v>
      </c>
      <c r="E13" s="16">
        <v>-53.423000000000002</v>
      </c>
      <c r="F13" s="17">
        <f t="shared" si="0"/>
        <v>56.234736842105256</v>
      </c>
      <c r="G13" s="17">
        <f t="shared" si="1"/>
        <v>104.75098039215686</v>
      </c>
      <c r="H13" s="18"/>
    </row>
    <row r="14" spans="1:9" ht="47.25" customHeight="1" thickBot="1">
      <c r="A14" s="14" t="s">
        <v>20</v>
      </c>
      <c r="B14" s="15" t="s">
        <v>21</v>
      </c>
      <c r="C14" s="16">
        <v>133</v>
      </c>
      <c r="D14" s="16">
        <v>0</v>
      </c>
      <c r="E14" s="16">
        <v>0</v>
      </c>
      <c r="F14" s="17">
        <f t="shared" si="0"/>
        <v>0</v>
      </c>
      <c r="G14" s="17" t="e">
        <f t="shared" si="1"/>
        <v>#DIV/0!</v>
      </c>
      <c r="H14" s="18"/>
    </row>
    <row r="15" spans="1:9" ht="41.25" customHeight="1" thickBot="1">
      <c r="A15" s="14" t="s">
        <v>22</v>
      </c>
      <c r="B15" s="15" t="s">
        <v>23</v>
      </c>
      <c r="C15" s="16">
        <v>1172</v>
      </c>
      <c r="D15" s="16">
        <v>26</v>
      </c>
      <c r="E15" s="16">
        <v>4.2679999999999998</v>
      </c>
      <c r="F15" s="17">
        <f t="shared" si="0"/>
        <v>0.36416382252559726</v>
      </c>
      <c r="G15" s="17">
        <f t="shared" si="1"/>
        <v>16.415384615384614</v>
      </c>
      <c r="H15" s="18"/>
    </row>
    <row r="16" spans="1:9" ht="42" customHeight="1" thickBot="1">
      <c r="A16" s="14" t="s">
        <v>24</v>
      </c>
      <c r="B16" s="15" t="s">
        <v>25</v>
      </c>
      <c r="C16" s="16">
        <v>1800</v>
      </c>
      <c r="D16" s="16">
        <v>550</v>
      </c>
      <c r="E16" s="16">
        <v>486.37299999999999</v>
      </c>
      <c r="F16" s="17">
        <f t="shared" si="0"/>
        <v>27.020722222222222</v>
      </c>
      <c r="G16" s="17">
        <f t="shared" si="1"/>
        <v>88.431454545454542</v>
      </c>
      <c r="H16" s="18"/>
    </row>
    <row r="17" spans="1:10" ht="39.75" customHeight="1" thickBot="1">
      <c r="A17" s="14" t="s">
        <v>26</v>
      </c>
      <c r="B17" s="15" t="s">
        <v>27</v>
      </c>
      <c r="C17" s="16">
        <v>1300</v>
      </c>
      <c r="D17" s="16">
        <v>45</v>
      </c>
      <c r="E17" s="16">
        <v>71.417000000000002</v>
      </c>
      <c r="F17" s="17">
        <f t="shared" si="0"/>
        <v>5.493615384615385</v>
      </c>
      <c r="G17" s="17">
        <f t="shared" si="1"/>
        <v>158.70444444444445</v>
      </c>
      <c r="H17" s="18"/>
    </row>
    <row r="18" spans="1:10" ht="38.25" customHeight="1" thickBot="1">
      <c r="A18" s="14"/>
      <c r="B18" s="7" t="s">
        <v>28</v>
      </c>
      <c r="C18" s="11">
        <f>C19+C20+C24+C21+C22+C23</f>
        <v>3677.25</v>
      </c>
      <c r="D18" s="11">
        <f>D19+D20+D24+D21+D22+D23</f>
        <v>3522.25</v>
      </c>
      <c r="E18" s="11">
        <f t="shared" ref="E18" si="2">E19+E20+E24+E21+E22+E23</f>
        <v>3515.15</v>
      </c>
      <c r="F18" s="17">
        <f t="shared" si="0"/>
        <v>95.59181453531852</v>
      </c>
      <c r="G18" s="17">
        <f t="shared" si="1"/>
        <v>99.798424302647462</v>
      </c>
      <c r="H18" s="18"/>
    </row>
    <row r="19" spans="1:10" ht="45.75" customHeight="1" thickBot="1">
      <c r="A19" s="14" t="s">
        <v>29</v>
      </c>
      <c r="B19" s="15" t="s">
        <v>30</v>
      </c>
      <c r="C19" s="16">
        <v>286</v>
      </c>
      <c r="D19" s="16">
        <v>155</v>
      </c>
      <c r="E19" s="16">
        <v>126.845</v>
      </c>
      <c r="F19" s="17">
        <f t="shared" si="0"/>
        <v>44.3513986013986</v>
      </c>
      <c r="G19" s="17">
        <f t="shared" si="1"/>
        <v>81.835483870967735</v>
      </c>
      <c r="H19" s="18"/>
    </row>
    <row r="20" spans="1:10" ht="43.5" customHeight="1" thickBot="1">
      <c r="A20" s="14" t="s">
        <v>31</v>
      </c>
      <c r="B20" s="15" t="s">
        <v>32</v>
      </c>
      <c r="C20" s="16">
        <v>9</v>
      </c>
      <c r="D20" s="16">
        <v>9</v>
      </c>
      <c r="E20" s="16">
        <v>26.937000000000001</v>
      </c>
      <c r="F20" s="17">
        <f t="shared" si="0"/>
        <v>299.3</v>
      </c>
      <c r="G20" s="17">
        <f t="shared" si="1"/>
        <v>299.3</v>
      </c>
      <c r="H20" s="18"/>
    </row>
    <row r="21" spans="1:10" ht="27.75" customHeight="1" thickBot="1">
      <c r="A21" s="20" t="s">
        <v>222</v>
      </c>
      <c r="B21" s="15" t="s">
        <v>223</v>
      </c>
      <c r="C21" s="16">
        <v>6</v>
      </c>
      <c r="D21" s="16">
        <v>6</v>
      </c>
      <c r="E21" s="16">
        <v>7.8860000000000001</v>
      </c>
      <c r="F21" s="17">
        <f t="shared" si="0"/>
        <v>131.43333333333334</v>
      </c>
      <c r="G21" s="17">
        <f t="shared" si="1"/>
        <v>131.43333333333334</v>
      </c>
      <c r="H21" s="18"/>
    </row>
    <row r="22" spans="1:10" ht="56.25" customHeight="1" thickBot="1">
      <c r="A22" s="20" t="s">
        <v>245</v>
      </c>
      <c r="B22" s="15" t="s">
        <v>246</v>
      </c>
      <c r="C22" s="16">
        <v>1</v>
      </c>
      <c r="D22" s="16">
        <v>0</v>
      </c>
      <c r="E22" s="16">
        <v>0.99099999999999999</v>
      </c>
      <c r="F22" s="17">
        <f t="shared" si="0"/>
        <v>99.1</v>
      </c>
      <c r="G22" s="17" t="e">
        <f t="shared" si="1"/>
        <v>#DIV/0!</v>
      </c>
      <c r="H22" s="18"/>
    </row>
    <row r="23" spans="1:10" ht="50.25" customHeight="1" thickBot="1">
      <c r="A23" s="20" t="s">
        <v>247</v>
      </c>
      <c r="B23" s="15" t="s">
        <v>248</v>
      </c>
      <c r="C23" s="16">
        <v>3344.25</v>
      </c>
      <c r="D23" s="16">
        <v>3344.25</v>
      </c>
      <c r="E23" s="16">
        <v>3344.25</v>
      </c>
      <c r="F23" s="17">
        <f t="shared" si="0"/>
        <v>100</v>
      </c>
      <c r="G23" s="17">
        <f t="shared" si="1"/>
        <v>100</v>
      </c>
      <c r="H23" s="18"/>
    </row>
    <row r="24" spans="1:10" ht="45" customHeight="1" thickBot="1">
      <c r="A24" s="14" t="s">
        <v>33</v>
      </c>
      <c r="B24" s="15" t="s">
        <v>34</v>
      </c>
      <c r="C24" s="16">
        <v>31</v>
      </c>
      <c r="D24" s="16">
        <v>8</v>
      </c>
      <c r="E24" s="16">
        <v>8.2409999999999997</v>
      </c>
      <c r="F24" s="17">
        <f t="shared" si="0"/>
        <v>26.583870967741934</v>
      </c>
      <c r="G24" s="17">
        <f t="shared" si="1"/>
        <v>103.01249999999999</v>
      </c>
      <c r="H24" s="18"/>
    </row>
    <row r="25" spans="1:10" s="26" customFormat="1" ht="51.75" customHeight="1" thickBot="1">
      <c r="A25" s="21" t="s">
        <v>35</v>
      </c>
      <c r="B25" s="22" t="s">
        <v>36</v>
      </c>
      <c r="C25" s="23">
        <f>C8+C18</f>
        <v>10504.25</v>
      </c>
      <c r="D25" s="23">
        <f t="shared" ref="D25:E25" si="3">D8+D18</f>
        <v>5352.25</v>
      </c>
      <c r="E25" s="23">
        <f t="shared" si="3"/>
        <v>5313.723</v>
      </c>
      <c r="F25" s="24">
        <f t="shared" si="0"/>
        <v>50.586410262512793</v>
      </c>
      <c r="G25" s="24">
        <f t="shared" si="1"/>
        <v>99.2801718903265</v>
      </c>
      <c r="H25" s="25"/>
    </row>
    <row r="26" spans="1:10" ht="46.5" customHeight="1" thickBot="1">
      <c r="A26" s="6" t="s">
        <v>37</v>
      </c>
      <c r="B26" s="7" t="s">
        <v>38</v>
      </c>
      <c r="C26" s="11">
        <f>C27+C47</f>
        <v>45262.241999999998</v>
      </c>
      <c r="D26" s="11">
        <f>D27+D47</f>
        <v>14367.933999999999</v>
      </c>
      <c r="E26" s="11">
        <f>E27+E47</f>
        <v>14367.924000000001</v>
      </c>
      <c r="F26" s="12">
        <f t="shared" si="0"/>
        <v>31.743730237666973</v>
      </c>
      <c r="G26" s="12">
        <f t="shared" si="1"/>
        <v>99.999930400571174</v>
      </c>
      <c r="H26" s="13"/>
    </row>
    <row r="27" spans="1:10" ht="41.25" customHeight="1" thickBot="1">
      <c r="A27" s="14" t="s">
        <v>39</v>
      </c>
      <c r="B27" s="15" t="s">
        <v>40</v>
      </c>
      <c r="C27" s="16">
        <f>C28+C31+C41+C43</f>
        <v>44512.241999999998</v>
      </c>
      <c r="D27" s="16">
        <f>D28+D31+D41+D43</f>
        <v>13617.933999999999</v>
      </c>
      <c r="E27" s="16">
        <f>E28+E31+E41+E43</f>
        <v>13617.924000000001</v>
      </c>
      <c r="F27" s="12">
        <f t="shared" si="0"/>
        <v>30.593660054238565</v>
      </c>
      <c r="G27" s="12">
        <f t="shared" si="1"/>
        <v>99.999926567422065</v>
      </c>
      <c r="H27" s="13"/>
    </row>
    <row r="28" spans="1:10" ht="39" customHeight="1" thickBot="1">
      <c r="A28" s="14" t="s">
        <v>41</v>
      </c>
      <c r="B28" s="7" t="s">
        <v>42</v>
      </c>
      <c r="C28" s="11">
        <f>C29+C30</f>
        <v>3053.1</v>
      </c>
      <c r="D28" s="11">
        <f t="shared" ref="D28:E28" si="4">D29+D30</f>
        <v>1077.133</v>
      </c>
      <c r="E28" s="11">
        <f t="shared" si="4"/>
        <v>1077.133</v>
      </c>
      <c r="F28" s="12">
        <f t="shared" si="0"/>
        <v>35.279977727555604</v>
      </c>
      <c r="G28" s="12">
        <f t="shared" si="1"/>
        <v>100</v>
      </c>
      <c r="H28" s="13"/>
    </row>
    <row r="29" spans="1:10" ht="42" customHeight="1" thickBot="1">
      <c r="A29" s="14" t="s">
        <v>43</v>
      </c>
      <c r="B29" s="15" t="s">
        <v>44</v>
      </c>
      <c r="C29" s="16">
        <v>1704.1</v>
      </c>
      <c r="D29" s="16">
        <v>852.3</v>
      </c>
      <c r="E29" s="16">
        <v>852.3</v>
      </c>
      <c r="F29" s="12">
        <f t="shared" si="0"/>
        <v>50.014670500557479</v>
      </c>
      <c r="G29" s="12">
        <f t="shared" si="1"/>
        <v>100</v>
      </c>
      <c r="H29" s="13"/>
    </row>
    <row r="30" spans="1:10" ht="44.25" customHeight="1" thickBot="1">
      <c r="A30" s="14" t="s">
        <v>45</v>
      </c>
      <c r="B30" s="15" t="s">
        <v>44</v>
      </c>
      <c r="C30" s="16">
        <v>1349</v>
      </c>
      <c r="D30" s="16">
        <v>224.833</v>
      </c>
      <c r="E30" s="16">
        <v>224.833</v>
      </c>
      <c r="F30" s="12">
        <f t="shared" si="0"/>
        <v>16.666641957005186</v>
      </c>
      <c r="G30" s="12">
        <f t="shared" si="1"/>
        <v>100</v>
      </c>
      <c r="H30" s="13"/>
      <c r="J30" s="27"/>
    </row>
    <row r="31" spans="1:10" ht="50.25" customHeight="1" thickBot="1">
      <c r="A31" s="14" t="s">
        <v>46</v>
      </c>
      <c r="B31" s="7" t="s">
        <v>47</v>
      </c>
      <c r="C31" s="11">
        <f>C32+C33+C34+C35+C36</f>
        <v>41073.042000000001</v>
      </c>
      <c r="D31" s="11">
        <f>D32+D33+D34+D35+D36</f>
        <v>12308.566999999999</v>
      </c>
      <c r="E31" s="11">
        <f>E32+E33+E34+E35+E36</f>
        <v>12308.557000000001</v>
      </c>
      <c r="F31" s="12">
        <f t="shared" si="0"/>
        <v>29.967483294760587</v>
      </c>
      <c r="G31" s="12">
        <f t="shared" si="1"/>
        <v>99.999918755773948</v>
      </c>
      <c r="H31" s="13"/>
    </row>
    <row r="32" spans="1:10" ht="108" customHeight="1" thickBot="1">
      <c r="A32" s="14" t="s">
        <v>48</v>
      </c>
      <c r="B32" s="28" t="s">
        <v>49</v>
      </c>
      <c r="C32" s="16">
        <v>60.606000000000002</v>
      </c>
      <c r="D32" s="16">
        <v>28.141999999999999</v>
      </c>
      <c r="E32" s="16">
        <v>28.141999999999999</v>
      </c>
      <c r="F32" s="12">
        <f t="shared" si="0"/>
        <v>46.43434643434643</v>
      </c>
      <c r="G32" s="12">
        <f t="shared" si="1"/>
        <v>100</v>
      </c>
      <c r="H32" s="13"/>
    </row>
    <row r="33" spans="1:8" ht="109.5" customHeight="1" thickBot="1">
      <c r="A33" s="14" t="s">
        <v>50</v>
      </c>
      <c r="B33" s="29" t="s">
        <v>49</v>
      </c>
      <c r="C33" s="16">
        <v>6000</v>
      </c>
      <c r="D33" s="16">
        <v>2786.0120000000002</v>
      </c>
      <c r="E33" s="16">
        <v>2786.0120000000002</v>
      </c>
      <c r="F33" s="12">
        <f t="shared" si="0"/>
        <v>46.433533333333337</v>
      </c>
      <c r="G33" s="12">
        <f t="shared" si="1"/>
        <v>100</v>
      </c>
      <c r="H33" s="13"/>
    </row>
    <row r="34" spans="1:8" ht="66" customHeight="1" thickBot="1">
      <c r="A34" s="14" t="s">
        <v>51</v>
      </c>
      <c r="B34" s="29" t="s">
        <v>52</v>
      </c>
      <c r="C34" s="16">
        <v>18.440999999999999</v>
      </c>
      <c r="D34" s="16">
        <v>18.440999999999999</v>
      </c>
      <c r="E34" s="16">
        <v>18.440999999999999</v>
      </c>
      <c r="F34" s="12">
        <f t="shared" si="0"/>
        <v>100</v>
      </c>
      <c r="G34" s="12">
        <f t="shared" si="1"/>
        <v>100</v>
      </c>
      <c r="H34" s="13"/>
    </row>
    <row r="35" spans="1:8" ht="62.25" customHeight="1" thickBot="1">
      <c r="A35" s="14" t="s">
        <v>53</v>
      </c>
      <c r="B35" s="29" t="s">
        <v>52</v>
      </c>
      <c r="C35" s="16">
        <v>1825.6759999999999</v>
      </c>
      <c r="D35" s="16">
        <v>1825.6759999999999</v>
      </c>
      <c r="E35" s="16">
        <v>1825.6759999999999</v>
      </c>
      <c r="F35" s="12">
        <f t="shared" si="0"/>
        <v>100</v>
      </c>
      <c r="G35" s="12">
        <f t="shared" si="1"/>
        <v>100</v>
      </c>
      <c r="H35" s="13"/>
    </row>
    <row r="36" spans="1:8" ht="46.5" customHeight="1" thickBot="1">
      <c r="A36" s="6" t="s">
        <v>54</v>
      </c>
      <c r="B36" s="30" t="s">
        <v>55</v>
      </c>
      <c r="C36" s="11">
        <f>C38+C40+C39+C37</f>
        <v>33168.319000000003</v>
      </c>
      <c r="D36" s="31">
        <f t="shared" ref="D36:E36" si="5">D38+D40+D39+D37</f>
        <v>7650.2959999999994</v>
      </c>
      <c r="E36" s="11">
        <f t="shared" si="5"/>
        <v>7650.2860000000001</v>
      </c>
      <c r="F36" s="12">
        <f t="shared" si="0"/>
        <v>23.065039865300378</v>
      </c>
      <c r="G36" s="12">
        <f t="shared" si="1"/>
        <v>99.999869286103447</v>
      </c>
      <c r="H36" s="13"/>
    </row>
    <row r="37" spans="1:8" ht="127.5" customHeight="1" thickBot="1">
      <c r="A37" s="14" t="s">
        <v>252</v>
      </c>
      <c r="B37" s="29" t="s">
        <v>251</v>
      </c>
      <c r="C37" s="32">
        <v>14979.7</v>
      </c>
      <c r="D37" s="33">
        <v>5822.73</v>
      </c>
      <c r="E37" s="16">
        <v>5822.72</v>
      </c>
      <c r="F37" s="12">
        <f t="shared" si="0"/>
        <v>38.870738399300386</v>
      </c>
      <c r="G37" s="12">
        <f t="shared" si="1"/>
        <v>99.999828259252979</v>
      </c>
      <c r="H37" s="13"/>
    </row>
    <row r="38" spans="1:8" ht="66" customHeight="1" thickBot="1">
      <c r="A38" s="14" t="s">
        <v>56</v>
      </c>
      <c r="B38" s="29" t="s">
        <v>57</v>
      </c>
      <c r="C38" s="16">
        <v>20</v>
      </c>
      <c r="D38" s="16">
        <v>20</v>
      </c>
      <c r="E38" s="16">
        <v>20</v>
      </c>
      <c r="F38" s="12">
        <f t="shared" si="0"/>
        <v>100</v>
      </c>
      <c r="G38" s="12">
        <f>E38/D38*100</f>
        <v>100</v>
      </c>
      <c r="H38" s="13"/>
    </row>
    <row r="39" spans="1:8" ht="75.75" customHeight="1" thickBot="1">
      <c r="A39" s="14" t="s">
        <v>249</v>
      </c>
      <c r="B39" s="28" t="s">
        <v>250</v>
      </c>
      <c r="C39" s="16">
        <v>6025.2190000000001</v>
      </c>
      <c r="D39" s="16">
        <v>1807.566</v>
      </c>
      <c r="E39" s="16">
        <v>1807.566</v>
      </c>
      <c r="F39" s="12">
        <f t="shared" ref="F39" si="6">E39/C39*100</f>
        <v>30.000004979072131</v>
      </c>
      <c r="G39" s="12"/>
      <c r="H39" s="13"/>
    </row>
    <row r="40" spans="1:8" ht="159" customHeight="1" thickBot="1">
      <c r="A40" s="14" t="s">
        <v>58</v>
      </c>
      <c r="B40" s="15" t="s">
        <v>59</v>
      </c>
      <c r="C40" s="16">
        <v>12143.4</v>
      </c>
      <c r="D40" s="16">
        <v>0</v>
      </c>
      <c r="E40" s="16">
        <v>0</v>
      </c>
      <c r="F40" s="12">
        <f t="shared" si="0"/>
        <v>0</v>
      </c>
      <c r="G40" s="12" t="e">
        <f>E40/D40*100</f>
        <v>#DIV/0!</v>
      </c>
      <c r="H40" s="13"/>
    </row>
    <row r="41" spans="1:8" ht="33.75" customHeight="1" thickBot="1">
      <c r="A41" s="6" t="s">
        <v>60</v>
      </c>
      <c r="B41" s="7" t="s">
        <v>61</v>
      </c>
      <c r="C41" s="11">
        <f>C42</f>
        <v>284.10000000000002</v>
      </c>
      <c r="D41" s="11">
        <f t="shared" ref="D41:E41" si="7">D42</f>
        <v>132.23400000000001</v>
      </c>
      <c r="E41" s="11">
        <f t="shared" si="7"/>
        <v>132.23400000000001</v>
      </c>
      <c r="F41" s="12">
        <f t="shared" si="0"/>
        <v>46.544878563885952</v>
      </c>
      <c r="G41" s="12">
        <f t="shared" si="1"/>
        <v>100</v>
      </c>
      <c r="H41" s="13"/>
    </row>
    <row r="42" spans="1:8" ht="77.25" customHeight="1" thickBot="1">
      <c r="A42" s="14" t="s">
        <v>62</v>
      </c>
      <c r="B42" s="15" t="s">
        <v>63</v>
      </c>
      <c r="C42" s="16">
        <v>284.10000000000002</v>
      </c>
      <c r="D42" s="16">
        <v>132.23400000000001</v>
      </c>
      <c r="E42" s="16">
        <v>132.23400000000001</v>
      </c>
      <c r="F42" s="17">
        <f t="shared" si="0"/>
        <v>46.544878563885952</v>
      </c>
      <c r="G42" s="17">
        <f t="shared" si="1"/>
        <v>100</v>
      </c>
      <c r="H42" s="13"/>
    </row>
    <row r="43" spans="1:8" ht="42" customHeight="1" thickBot="1">
      <c r="A43" s="6" t="s">
        <v>64</v>
      </c>
      <c r="B43" s="7" t="s">
        <v>65</v>
      </c>
      <c r="C43" s="11">
        <f>C46+C45</f>
        <v>102</v>
      </c>
      <c r="D43" s="11">
        <f t="shared" ref="D43:E43" si="8">D46+D45</f>
        <v>100</v>
      </c>
      <c r="E43" s="11">
        <f t="shared" si="8"/>
        <v>100</v>
      </c>
      <c r="F43" s="12">
        <f t="shared" si="0"/>
        <v>98.039215686274503</v>
      </c>
      <c r="G43" s="12">
        <f t="shared" si="1"/>
        <v>100</v>
      </c>
      <c r="H43" s="13"/>
    </row>
    <row r="44" spans="1:8" ht="96.75" customHeight="1" thickBot="1">
      <c r="A44" s="14" t="s">
        <v>66</v>
      </c>
      <c r="B44" s="15" t="s">
        <v>67</v>
      </c>
      <c r="C44" s="16">
        <v>102</v>
      </c>
      <c r="D44" s="16">
        <f>D45+D46</f>
        <v>100</v>
      </c>
      <c r="E44" s="16">
        <f>E45+E46</f>
        <v>100</v>
      </c>
      <c r="F44" s="12">
        <f t="shared" si="0"/>
        <v>98.039215686274503</v>
      </c>
      <c r="G44" s="12">
        <f t="shared" si="1"/>
        <v>100</v>
      </c>
      <c r="H44" s="13"/>
    </row>
    <row r="45" spans="1:8" ht="132" customHeight="1" thickBot="1">
      <c r="A45" s="14" t="s">
        <v>68</v>
      </c>
      <c r="B45" s="28" t="s">
        <v>69</v>
      </c>
      <c r="C45" s="16">
        <v>2</v>
      </c>
      <c r="D45" s="16">
        <v>0</v>
      </c>
      <c r="E45" s="16">
        <v>0</v>
      </c>
      <c r="F45" s="12">
        <f t="shared" si="0"/>
        <v>0</v>
      </c>
      <c r="G45" s="12" t="e">
        <f t="shared" si="1"/>
        <v>#DIV/0!</v>
      </c>
      <c r="H45" s="13"/>
    </row>
    <row r="46" spans="1:8" ht="228" customHeight="1" thickBot="1">
      <c r="A46" s="14" t="s">
        <v>70</v>
      </c>
      <c r="B46" s="28" t="s">
        <v>71</v>
      </c>
      <c r="C46" s="16">
        <v>100</v>
      </c>
      <c r="D46" s="16">
        <v>100</v>
      </c>
      <c r="E46" s="16">
        <v>100</v>
      </c>
      <c r="F46" s="12">
        <f t="shared" si="0"/>
        <v>100</v>
      </c>
      <c r="G46" s="12">
        <f t="shared" si="1"/>
        <v>100</v>
      </c>
      <c r="H46" s="13"/>
    </row>
    <row r="47" spans="1:8" ht="38.25" thickBot="1">
      <c r="A47" s="6" t="s">
        <v>72</v>
      </c>
      <c r="B47" s="7" t="s">
        <v>73</v>
      </c>
      <c r="C47" s="11">
        <f>C48</f>
        <v>750</v>
      </c>
      <c r="D47" s="11">
        <f>D48</f>
        <v>750</v>
      </c>
      <c r="E47" s="11">
        <f>E48</f>
        <v>750</v>
      </c>
      <c r="F47" s="12">
        <f t="shared" si="0"/>
        <v>100</v>
      </c>
      <c r="G47" s="12">
        <f t="shared" si="1"/>
        <v>100</v>
      </c>
      <c r="H47" s="13"/>
    </row>
    <row r="48" spans="1:8" ht="57" thickBot="1">
      <c r="A48" s="14" t="s">
        <v>74</v>
      </c>
      <c r="B48" s="28" t="s">
        <v>288</v>
      </c>
      <c r="C48" s="16">
        <v>750</v>
      </c>
      <c r="D48" s="16">
        <v>750</v>
      </c>
      <c r="E48" s="16">
        <v>750</v>
      </c>
      <c r="F48" s="12">
        <f t="shared" si="0"/>
        <v>100</v>
      </c>
      <c r="G48" s="12">
        <f t="shared" si="1"/>
        <v>100</v>
      </c>
      <c r="H48" s="13"/>
    </row>
    <row r="49" spans="1:8" s="40" customFormat="1" ht="21.75" customHeight="1" thickBot="1">
      <c r="A49" s="34"/>
      <c r="B49" s="35" t="s">
        <v>75</v>
      </c>
      <c r="C49" s="36">
        <f>C26+C25</f>
        <v>55766.491999999998</v>
      </c>
      <c r="D49" s="37">
        <f t="shared" ref="D49:E49" si="9">D26+D25</f>
        <v>19720.184000000001</v>
      </c>
      <c r="E49" s="37">
        <f t="shared" si="9"/>
        <v>19681.647000000001</v>
      </c>
      <c r="F49" s="38">
        <f t="shared" si="0"/>
        <v>35.292962304317079</v>
      </c>
      <c r="G49" s="38">
        <f t="shared" si="1"/>
        <v>99.804580930887866</v>
      </c>
      <c r="H49" s="39"/>
    </row>
    <row r="50" spans="1:8" ht="24" customHeight="1" thickBot="1">
      <c r="A50" s="14"/>
      <c r="B50" s="7" t="s">
        <v>76</v>
      </c>
      <c r="C50" s="41"/>
      <c r="D50" s="16"/>
      <c r="E50" s="16"/>
      <c r="F50" s="12"/>
      <c r="G50" s="12"/>
      <c r="H50" s="13"/>
    </row>
    <row r="51" spans="1:8" ht="24" customHeight="1" thickBot="1">
      <c r="A51" s="42" t="s">
        <v>102</v>
      </c>
      <c r="B51" s="7" t="s">
        <v>77</v>
      </c>
      <c r="C51" s="43">
        <f>C52+C54+C55+C53</f>
        <v>19037.036</v>
      </c>
      <c r="D51" s="43">
        <f t="shared" ref="D51:E51" si="10">D52+D54+D55+D53</f>
        <v>8046.5429999999997</v>
      </c>
      <c r="E51" s="43">
        <f t="shared" si="10"/>
        <v>8046.5429999999997</v>
      </c>
      <c r="F51" s="12">
        <f t="shared" si="0"/>
        <v>42.267835181905419</v>
      </c>
      <c r="G51" s="12">
        <f t="shared" si="1"/>
        <v>100</v>
      </c>
      <c r="H51" s="13"/>
    </row>
    <row r="52" spans="1:8" ht="92.25" customHeight="1" thickBot="1">
      <c r="A52" s="44" t="s">
        <v>103</v>
      </c>
      <c r="B52" s="15" t="s">
        <v>78</v>
      </c>
      <c r="C52" s="16">
        <v>5418.8580000000002</v>
      </c>
      <c r="D52" s="16">
        <v>2690.6909999999998</v>
      </c>
      <c r="E52" s="16">
        <v>2690.6909999999998</v>
      </c>
      <c r="F52" s="17">
        <f t="shared" si="0"/>
        <v>49.654207583959568</v>
      </c>
      <c r="G52" s="17">
        <f t="shared" si="1"/>
        <v>100</v>
      </c>
      <c r="H52" s="18"/>
    </row>
    <row r="53" spans="1:8" ht="33" customHeight="1" thickBot="1">
      <c r="A53" s="44" t="s">
        <v>253</v>
      </c>
      <c r="B53" s="15" t="s">
        <v>254</v>
      </c>
      <c r="C53" s="16">
        <v>27.678000000000001</v>
      </c>
      <c r="D53" s="16">
        <v>27.678000000000001</v>
      </c>
      <c r="E53" s="16">
        <v>27.678000000000001</v>
      </c>
      <c r="F53" s="17">
        <f t="shared" si="0"/>
        <v>100</v>
      </c>
      <c r="G53" s="17">
        <f t="shared" si="1"/>
        <v>100</v>
      </c>
      <c r="H53" s="18"/>
    </row>
    <row r="54" spans="1:8" ht="20.25" customHeight="1" thickBot="1">
      <c r="A54" s="44" t="s">
        <v>104</v>
      </c>
      <c r="B54" s="15" t="s">
        <v>79</v>
      </c>
      <c r="C54" s="16">
        <v>5</v>
      </c>
      <c r="D54" s="16">
        <v>0</v>
      </c>
      <c r="E54" s="16">
        <v>0</v>
      </c>
      <c r="F54" s="17">
        <f t="shared" si="0"/>
        <v>0</v>
      </c>
      <c r="G54" s="17"/>
      <c r="H54" s="18"/>
    </row>
    <row r="55" spans="1:8" ht="57" thickBot="1">
      <c r="A55" s="44" t="s">
        <v>105</v>
      </c>
      <c r="B55" s="15" t="s">
        <v>80</v>
      </c>
      <c r="C55" s="16">
        <v>13585.5</v>
      </c>
      <c r="D55" s="16">
        <v>5328.174</v>
      </c>
      <c r="E55" s="16">
        <v>5328.174</v>
      </c>
      <c r="F55" s="17">
        <f t="shared" si="0"/>
        <v>39.219564977365572</v>
      </c>
      <c r="G55" s="17">
        <f t="shared" si="1"/>
        <v>100</v>
      </c>
      <c r="H55" s="18"/>
    </row>
    <row r="56" spans="1:8" ht="19.5" thickBot="1">
      <c r="A56" s="42" t="s">
        <v>106</v>
      </c>
      <c r="B56" s="7" t="s">
        <v>81</v>
      </c>
      <c r="C56" s="11">
        <f>C57</f>
        <v>284.10000000000002</v>
      </c>
      <c r="D56" s="11">
        <f t="shared" ref="D56:E56" si="11">D57</f>
        <v>130.50899999999999</v>
      </c>
      <c r="E56" s="11">
        <f t="shared" si="11"/>
        <v>130.50899999999999</v>
      </c>
      <c r="F56" s="12">
        <f t="shared" si="0"/>
        <v>45.937697993664194</v>
      </c>
      <c r="G56" s="12">
        <f t="shared" si="1"/>
        <v>100</v>
      </c>
      <c r="H56" s="13"/>
    </row>
    <row r="57" spans="1:8" ht="38.25" thickBot="1">
      <c r="A57" s="44" t="s">
        <v>107</v>
      </c>
      <c r="B57" s="15" t="s">
        <v>82</v>
      </c>
      <c r="C57" s="16">
        <v>284.10000000000002</v>
      </c>
      <c r="D57" s="16">
        <v>130.50899999999999</v>
      </c>
      <c r="E57" s="16">
        <v>130.50899999999999</v>
      </c>
      <c r="F57" s="17">
        <f t="shared" si="0"/>
        <v>45.937697993664194</v>
      </c>
      <c r="G57" s="17">
        <f t="shared" si="1"/>
        <v>100</v>
      </c>
      <c r="H57" s="18"/>
    </row>
    <row r="58" spans="1:8" ht="75.75" thickBot="1">
      <c r="A58" s="42" t="s">
        <v>108</v>
      </c>
      <c r="B58" s="7" t="s">
        <v>83</v>
      </c>
      <c r="C58" s="11">
        <f>C59</f>
        <v>1337.615</v>
      </c>
      <c r="D58" s="11">
        <f t="shared" ref="D58:E58" si="12">D59</f>
        <v>557.33900000000006</v>
      </c>
      <c r="E58" s="11">
        <f t="shared" si="12"/>
        <v>557.33900000000006</v>
      </c>
      <c r="F58" s="12">
        <f t="shared" si="0"/>
        <v>41.666623056709149</v>
      </c>
      <c r="G58" s="12">
        <f t="shared" si="1"/>
        <v>100</v>
      </c>
      <c r="H58" s="13"/>
    </row>
    <row r="59" spans="1:8" ht="38.25" thickBot="1">
      <c r="A59" s="44" t="s">
        <v>109</v>
      </c>
      <c r="B59" s="15" t="s">
        <v>84</v>
      </c>
      <c r="C59" s="16">
        <v>1337.615</v>
      </c>
      <c r="D59" s="16">
        <v>557.33900000000006</v>
      </c>
      <c r="E59" s="16">
        <v>557.33900000000006</v>
      </c>
      <c r="F59" s="17">
        <f t="shared" si="0"/>
        <v>41.666623056709149</v>
      </c>
      <c r="G59" s="17">
        <f t="shared" si="1"/>
        <v>100</v>
      </c>
      <c r="H59" s="18"/>
    </row>
    <row r="60" spans="1:8" ht="19.5" thickBot="1">
      <c r="A60" s="42" t="s">
        <v>110</v>
      </c>
      <c r="B60" s="7" t="s">
        <v>85</v>
      </c>
      <c r="C60" s="11">
        <f>C61+C62</f>
        <v>16286.367</v>
      </c>
      <c r="D60" s="11">
        <f t="shared" ref="D60:E60" si="13">D61+D62</f>
        <v>2540.1419999999998</v>
      </c>
      <c r="E60" s="11">
        <f t="shared" si="13"/>
        <v>2540.1419999999998</v>
      </c>
      <c r="F60" s="12">
        <f t="shared" si="0"/>
        <v>15.596738057051027</v>
      </c>
      <c r="G60" s="12">
        <f t="shared" si="1"/>
        <v>100</v>
      </c>
      <c r="H60" s="13"/>
    </row>
    <row r="61" spans="1:8" ht="38.25" thickBot="1">
      <c r="A61" s="44" t="s">
        <v>111</v>
      </c>
      <c r="B61" s="15" t="s">
        <v>86</v>
      </c>
      <c r="C61" s="16">
        <v>15916.367</v>
      </c>
      <c r="D61" s="16">
        <v>2464.9659999999999</v>
      </c>
      <c r="E61" s="16">
        <v>2464.9659999999999</v>
      </c>
      <c r="F61" s="17">
        <f t="shared" si="0"/>
        <v>15.486988959226686</v>
      </c>
      <c r="G61" s="17">
        <f t="shared" si="1"/>
        <v>100</v>
      </c>
      <c r="H61" s="18"/>
    </row>
    <row r="62" spans="1:8" ht="38.25" thickBot="1">
      <c r="A62" s="44" t="s">
        <v>112</v>
      </c>
      <c r="B62" s="15" t="s">
        <v>87</v>
      </c>
      <c r="C62" s="16">
        <v>370</v>
      </c>
      <c r="D62" s="16">
        <v>75.176000000000002</v>
      </c>
      <c r="E62" s="16">
        <v>75.176000000000002</v>
      </c>
      <c r="F62" s="17">
        <f t="shared" si="0"/>
        <v>20.317837837837839</v>
      </c>
      <c r="G62" s="17">
        <f t="shared" si="1"/>
        <v>100</v>
      </c>
      <c r="H62" s="18"/>
    </row>
    <row r="63" spans="1:8" ht="38.25" thickBot="1">
      <c r="A63" s="42" t="s">
        <v>113</v>
      </c>
      <c r="B63" s="7" t="s">
        <v>88</v>
      </c>
      <c r="C63" s="11">
        <f>C64+C65+C66</f>
        <v>22120.455999999998</v>
      </c>
      <c r="D63" s="11">
        <f>D64+D65+D66</f>
        <v>10166.566999999999</v>
      </c>
      <c r="E63" s="11">
        <f t="shared" ref="E63" si="14">E64+E65+E66</f>
        <v>10166.566999999999</v>
      </c>
      <c r="F63" s="12">
        <f t="shared" si="0"/>
        <v>45.96002451305705</v>
      </c>
      <c r="G63" s="12">
        <f t="shared" si="1"/>
        <v>100</v>
      </c>
      <c r="H63" s="13"/>
    </row>
    <row r="64" spans="1:8" ht="19.5" thickBot="1">
      <c r="A64" s="44" t="s">
        <v>114</v>
      </c>
      <c r="B64" s="15" t="s">
        <v>89</v>
      </c>
      <c r="C64" s="16">
        <v>6.8540000000000001</v>
      </c>
      <c r="D64" s="16">
        <v>2.5840000000000001</v>
      </c>
      <c r="E64" s="16">
        <v>2.5840000000000001</v>
      </c>
      <c r="F64" s="17">
        <f t="shared" si="0"/>
        <v>37.700612780857895</v>
      </c>
      <c r="G64" s="17">
        <f t="shared" si="1"/>
        <v>100</v>
      </c>
      <c r="H64" s="18"/>
    </row>
    <row r="65" spans="1:11" ht="19.5" thickBot="1">
      <c r="A65" s="44" t="s">
        <v>115</v>
      </c>
      <c r="B65" s="15" t="s">
        <v>90</v>
      </c>
      <c r="C65" s="16">
        <v>10334.296</v>
      </c>
      <c r="D65" s="16">
        <v>3722.6329999999998</v>
      </c>
      <c r="E65" s="16">
        <v>3722.6329999999998</v>
      </c>
      <c r="F65" s="17">
        <f t="shared" si="0"/>
        <v>36.022124777536852</v>
      </c>
      <c r="G65" s="17">
        <f t="shared" si="1"/>
        <v>100</v>
      </c>
      <c r="H65" s="18"/>
    </row>
    <row r="66" spans="1:11" ht="19.5" thickBot="1">
      <c r="A66" s="44" t="s">
        <v>116</v>
      </c>
      <c r="B66" s="45" t="s">
        <v>91</v>
      </c>
      <c r="C66" s="16">
        <v>11779.306</v>
      </c>
      <c r="D66" s="16">
        <v>6441.35</v>
      </c>
      <c r="E66" s="16">
        <v>6441.35</v>
      </c>
      <c r="F66" s="17">
        <f t="shared" si="0"/>
        <v>54.6836120905595</v>
      </c>
      <c r="G66" s="17">
        <f t="shared" si="1"/>
        <v>100</v>
      </c>
      <c r="H66" s="18"/>
    </row>
    <row r="67" spans="1:11" ht="19.5" thickBot="1">
      <c r="A67" s="42" t="s">
        <v>257</v>
      </c>
      <c r="B67" s="46" t="s">
        <v>256</v>
      </c>
      <c r="C67" s="11">
        <f>C68</f>
        <v>0.1</v>
      </c>
      <c r="D67" s="11">
        <f t="shared" ref="D67:E67" si="15">D68</f>
        <v>0</v>
      </c>
      <c r="E67" s="11">
        <f t="shared" si="15"/>
        <v>0</v>
      </c>
      <c r="F67" s="12">
        <f t="shared" si="0"/>
        <v>0</v>
      </c>
      <c r="G67" s="12" t="e">
        <f t="shared" si="1"/>
        <v>#DIV/0!</v>
      </c>
      <c r="H67" s="18"/>
    </row>
    <row r="68" spans="1:11" ht="19.5" thickBot="1">
      <c r="A68" s="44" t="s">
        <v>255</v>
      </c>
      <c r="B68" s="45" t="s">
        <v>258</v>
      </c>
      <c r="C68" s="16">
        <v>0.1</v>
      </c>
      <c r="D68" s="16">
        <v>0</v>
      </c>
      <c r="E68" s="16">
        <v>0</v>
      </c>
      <c r="F68" s="17">
        <f t="shared" si="0"/>
        <v>0</v>
      </c>
      <c r="G68" s="17" t="e">
        <f t="shared" si="1"/>
        <v>#DIV/0!</v>
      </c>
      <c r="H68" s="18"/>
    </row>
    <row r="69" spans="1:11" ht="19.5" thickBot="1">
      <c r="A69" s="44"/>
      <c r="B69" s="7" t="s">
        <v>92</v>
      </c>
      <c r="C69" s="11">
        <f>C51+C56+C58+C60+C63+C67</f>
        <v>59065.673999999999</v>
      </c>
      <c r="D69" s="11">
        <f t="shared" ref="D69:E69" si="16">D51+D56+D58+D60+D63</f>
        <v>21441.1</v>
      </c>
      <c r="E69" s="11">
        <f t="shared" si="16"/>
        <v>21441.1</v>
      </c>
      <c r="F69" s="12">
        <f t="shared" si="0"/>
        <v>36.300440760229023</v>
      </c>
      <c r="G69" s="12">
        <v>100</v>
      </c>
      <c r="H69" s="13"/>
    </row>
    <row r="70" spans="1:11" ht="47.25" customHeight="1" thickBot="1">
      <c r="A70" s="44"/>
      <c r="B70" s="7" t="s">
        <v>93</v>
      </c>
      <c r="C70" s="11">
        <f>C72</f>
        <v>-2649.1819999999998</v>
      </c>
      <c r="D70" s="11"/>
      <c r="E70" s="11">
        <f>E72</f>
        <v>-1759.453</v>
      </c>
      <c r="F70" s="47"/>
      <c r="G70" s="17"/>
      <c r="H70" s="18"/>
    </row>
    <row r="71" spans="1:11" ht="27" customHeight="1" thickBot="1">
      <c r="A71" s="44"/>
      <c r="B71" s="7" t="s">
        <v>94</v>
      </c>
      <c r="C71" s="16"/>
      <c r="D71" s="16"/>
      <c r="E71" s="16"/>
      <c r="F71" s="47"/>
      <c r="G71" s="17"/>
      <c r="H71" s="18"/>
    </row>
    <row r="72" spans="1:11" ht="58.5" customHeight="1" thickBot="1">
      <c r="A72" s="44"/>
      <c r="B72" s="7" t="s">
        <v>95</v>
      </c>
      <c r="C72" s="11">
        <v>-2649.1819999999998</v>
      </c>
      <c r="D72" s="11"/>
      <c r="E72" s="11">
        <v>-1759.453</v>
      </c>
      <c r="F72" s="47"/>
      <c r="G72" s="17"/>
      <c r="H72" s="18"/>
    </row>
    <row r="73" spans="1:11" ht="48.75" customHeight="1" thickBot="1">
      <c r="A73" s="48" t="s">
        <v>96</v>
      </c>
      <c r="B73" s="7" t="s">
        <v>97</v>
      </c>
      <c r="C73" s="9">
        <f>C74</f>
        <v>-56416.491999999998</v>
      </c>
      <c r="D73" s="47"/>
      <c r="E73" s="9">
        <f>E74</f>
        <v>-19681.647000000001</v>
      </c>
      <c r="F73" s="47"/>
      <c r="G73" s="17"/>
      <c r="H73" s="18"/>
    </row>
    <row r="74" spans="1:11" ht="57" thickBot="1">
      <c r="A74" s="49" t="s">
        <v>98</v>
      </c>
      <c r="B74" s="15" t="s">
        <v>99</v>
      </c>
      <c r="C74" s="47">
        <v>-56416.491999999998</v>
      </c>
      <c r="D74" s="47"/>
      <c r="E74" s="47">
        <v>-19681.647000000001</v>
      </c>
      <c r="F74" s="47"/>
      <c r="G74" s="17"/>
      <c r="H74" s="18"/>
    </row>
    <row r="75" spans="1:11" ht="51.75" customHeight="1" thickBot="1">
      <c r="A75" s="49" t="s">
        <v>101</v>
      </c>
      <c r="B75" s="15" t="s">
        <v>100</v>
      </c>
      <c r="C75" s="47">
        <v>59065.673999999999</v>
      </c>
      <c r="D75" s="47"/>
      <c r="E75" s="47">
        <v>21441.1</v>
      </c>
      <c r="F75" s="47"/>
      <c r="G75" s="17"/>
      <c r="H75" s="18"/>
    </row>
    <row r="77" spans="1:11" ht="150" customHeight="1">
      <c r="F77" s="89" t="s">
        <v>289</v>
      </c>
      <c r="G77" s="89"/>
      <c r="H77" s="89"/>
      <c r="I77" s="89"/>
      <c r="K77" s="50"/>
    </row>
    <row r="78" spans="1:11" ht="78.75" customHeight="1">
      <c r="A78" s="77" t="s">
        <v>276</v>
      </c>
      <c r="B78" s="77"/>
      <c r="C78" s="77"/>
      <c r="D78" s="77"/>
      <c r="E78" s="77"/>
      <c r="F78" s="77"/>
      <c r="G78" s="77"/>
      <c r="H78" s="1"/>
    </row>
    <row r="80" spans="1:11" ht="19.5" thickBot="1">
      <c r="G80" s="76" t="s">
        <v>171</v>
      </c>
      <c r="H80" s="76"/>
      <c r="I80" s="76"/>
    </row>
    <row r="81" spans="1:9" ht="81" customHeight="1" thickBot="1">
      <c r="A81" s="51" t="s">
        <v>117</v>
      </c>
      <c r="B81" s="52" t="s">
        <v>118</v>
      </c>
      <c r="C81" s="52" t="s">
        <v>119</v>
      </c>
      <c r="D81" s="52" t="s">
        <v>120</v>
      </c>
      <c r="E81" s="52" t="s">
        <v>244</v>
      </c>
      <c r="F81" s="52" t="s">
        <v>277</v>
      </c>
      <c r="G81" s="52" t="s">
        <v>278</v>
      </c>
      <c r="H81" s="52" t="s">
        <v>4</v>
      </c>
      <c r="I81" s="52" t="s">
        <v>5</v>
      </c>
    </row>
    <row r="82" spans="1:9" ht="67.5" customHeight="1" thickBot="1">
      <c r="A82" s="14" t="s">
        <v>121</v>
      </c>
      <c r="B82" s="5">
        <v>901</v>
      </c>
      <c r="C82" s="5"/>
      <c r="D82" s="5"/>
      <c r="E82" s="53">
        <f>E100</f>
        <v>59065.673999999999</v>
      </c>
      <c r="F82" s="53">
        <f t="shared" ref="F82:G82" si="17">F100</f>
        <v>21441.1</v>
      </c>
      <c r="G82" s="53">
        <f t="shared" si="17"/>
        <v>21441.1</v>
      </c>
      <c r="H82" s="17">
        <f>G82/E82*100</f>
        <v>36.300440760229023</v>
      </c>
      <c r="I82" s="17">
        <f>G82/F82*100</f>
        <v>100</v>
      </c>
    </row>
    <row r="83" spans="1:9" ht="25.5" customHeight="1" thickBot="1">
      <c r="A83" s="14" t="s">
        <v>122</v>
      </c>
      <c r="B83" s="5">
        <v>901</v>
      </c>
      <c r="C83" s="54" t="s">
        <v>102</v>
      </c>
      <c r="D83" s="5"/>
      <c r="E83" s="53">
        <f>E84+E86+E87+E85</f>
        <v>19037.036</v>
      </c>
      <c r="F83" s="53">
        <f t="shared" ref="F83:G83" si="18">F84+F86+F87+F85</f>
        <v>8046.5429999999997</v>
      </c>
      <c r="G83" s="53">
        <f t="shared" si="18"/>
        <v>8046.5429999999997</v>
      </c>
      <c r="H83" s="17">
        <f t="shared" ref="H83:H100" si="19">G83/E83*100</f>
        <v>42.267835181905419</v>
      </c>
      <c r="I83" s="17">
        <f t="shared" ref="I83:I100" si="20">G83/F83*100</f>
        <v>100</v>
      </c>
    </row>
    <row r="84" spans="1:9" ht="83.25" customHeight="1" thickBot="1">
      <c r="A84" s="55" t="s">
        <v>78</v>
      </c>
      <c r="B84" s="56">
        <v>901</v>
      </c>
      <c r="C84" s="57" t="s">
        <v>102</v>
      </c>
      <c r="D84" s="57" t="s">
        <v>110</v>
      </c>
      <c r="E84" s="56">
        <v>5418.8580000000002</v>
      </c>
      <c r="F84" s="56">
        <v>2690.6909999999998</v>
      </c>
      <c r="G84" s="56">
        <v>2690.6909999999998</v>
      </c>
      <c r="H84" s="17">
        <f t="shared" si="19"/>
        <v>49.654207583959568</v>
      </c>
      <c r="I84" s="17">
        <f t="shared" si="20"/>
        <v>100</v>
      </c>
    </row>
    <row r="85" spans="1:9" ht="42.75" customHeight="1" thickBot="1">
      <c r="A85" s="55" t="s">
        <v>254</v>
      </c>
      <c r="B85" s="56">
        <v>901</v>
      </c>
      <c r="C85" s="57" t="s">
        <v>102</v>
      </c>
      <c r="D85" s="57" t="s">
        <v>259</v>
      </c>
      <c r="E85" s="56">
        <v>27.678000000000001</v>
      </c>
      <c r="F85" s="56">
        <v>27.678000000000001</v>
      </c>
      <c r="G85" s="56">
        <v>27.678000000000001</v>
      </c>
      <c r="H85" s="17">
        <f t="shared" si="19"/>
        <v>100</v>
      </c>
      <c r="I85" s="17">
        <f t="shared" si="20"/>
        <v>100</v>
      </c>
    </row>
    <row r="86" spans="1:9" ht="30" customHeight="1" thickBot="1">
      <c r="A86" s="55" t="s">
        <v>79</v>
      </c>
      <c r="B86" s="56">
        <v>901</v>
      </c>
      <c r="C86" s="57" t="s">
        <v>102</v>
      </c>
      <c r="D86" s="57" t="s">
        <v>172</v>
      </c>
      <c r="E86" s="58">
        <v>5</v>
      </c>
      <c r="F86" s="58">
        <v>0</v>
      </c>
      <c r="G86" s="58">
        <v>0</v>
      </c>
      <c r="H86" s="17">
        <f t="shared" si="19"/>
        <v>0</v>
      </c>
      <c r="I86" s="17"/>
    </row>
    <row r="87" spans="1:9" ht="31.5" customHeight="1" thickBot="1">
      <c r="A87" s="55" t="s">
        <v>80</v>
      </c>
      <c r="B87" s="56">
        <v>901</v>
      </c>
      <c r="C87" s="57" t="s">
        <v>102</v>
      </c>
      <c r="D87" s="57">
        <v>13</v>
      </c>
      <c r="E87" s="56">
        <v>13585.5</v>
      </c>
      <c r="F87" s="56">
        <v>5328.174</v>
      </c>
      <c r="G87" s="56">
        <v>5328.174</v>
      </c>
      <c r="H87" s="17">
        <f t="shared" si="19"/>
        <v>39.219564977365572</v>
      </c>
      <c r="I87" s="17">
        <f t="shared" si="20"/>
        <v>100</v>
      </c>
    </row>
    <row r="88" spans="1:9" ht="19.5" thickBot="1">
      <c r="A88" s="55" t="s">
        <v>81</v>
      </c>
      <c r="B88" s="56">
        <v>901</v>
      </c>
      <c r="C88" s="57" t="s">
        <v>106</v>
      </c>
      <c r="D88" s="57"/>
      <c r="E88" s="59">
        <f>E89</f>
        <v>284.10000000000002</v>
      </c>
      <c r="F88" s="59">
        <f t="shared" ref="F88:G88" si="21">F89</f>
        <v>130.50899999999999</v>
      </c>
      <c r="G88" s="59">
        <f t="shared" si="21"/>
        <v>130.50899999999999</v>
      </c>
      <c r="H88" s="17">
        <f t="shared" si="19"/>
        <v>45.937697993664194</v>
      </c>
      <c r="I88" s="17">
        <f t="shared" si="20"/>
        <v>100</v>
      </c>
    </row>
    <row r="89" spans="1:9" ht="38.25" customHeight="1" thickBot="1">
      <c r="A89" s="55" t="s">
        <v>82</v>
      </c>
      <c r="B89" s="56">
        <v>901</v>
      </c>
      <c r="C89" s="57" t="s">
        <v>106</v>
      </c>
      <c r="D89" s="57" t="s">
        <v>108</v>
      </c>
      <c r="E89" s="59">
        <v>284.10000000000002</v>
      </c>
      <c r="F89" s="59">
        <v>130.50899999999999</v>
      </c>
      <c r="G89" s="59">
        <v>130.50899999999999</v>
      </c>
      <c r="H89" s="17">
        <f t="shared" si="19"/>
        <v>45.937697993664194</v>
      </c>
      <c r="I89" s="17">
        <f t="shared" si="20"/>
        <v>100</v>
      </c>
    </row>
    <row r="90" spans="1:9" ht="57" thickBot="1">
      <c r="A90" s="55" t="s">
        <v>83</v>
      </c>
      <c r="B90" s="56">
        <v>901</v>
      </c>
      <c r="C90" s="57" t="s">
        <v>108</v>
      </c>
      <c r="D90" s="57"/>
      <c r="E90" s="56">
        <f>E91</f>
        <v>1337.615</v>
      </c>
      <c r="F90" s="56">
        <f t="shared" ref="F90:G90" si="22">F91</f>
        <v>557.33900000000006</v>
      </c>
      <c r="G90" s="56">
        <f t="shared" si="22"/>
        <v>557.33900000000006</v>
      </c>
      <c r="H90" s="17">
        <f t="shared" si="19"/>
        <v>41.666623056709149</v>
      </c>
      <c r="I90" s="17">
        <f t="shared" si="20"/>
        <v>100</v>
      </c>
    </row>
    <row r="91" spans="1:9" ht="23.25" customHeight="1" thickBot="1">
      <c r="A91" s="55" t="s">
        <v>84</v>
      </c>
      <c r="B91" s="56">
        <v>901</v>
      </c>
      <c r="C91" s="57" t="s">
        <v>108</v>
      </c>
      <c r="D91" s="57">
        <v>10</v>
      </c>
      <c r="E91" s="56">
        <v>1337.615</v>
      </c>
      <c r="F91" s="56">
        <v>557.33900000000006</v>
      </c>
      <c r="G91" s="56">
        <v>557.33900000000006</v>
      </c>
      <c r="H91" s="17">
        <f t="shared" si="19"/>
        <v>41.666623056709149</v>
      </c>
      <c r="I91" s="17">
        <f t="shared" si="20"/>
        <v>100</v>
      </c>
    </row>
    <row r="92" spans="1:9" ht="23.25" customHeight="1" thickBot="1">
      <c r="A92" s="14" t="s">
        <v>85</v>
      </c>
      <c r="B92" s="5">
        <v>901</v>
      </c>
      <c r="C92" s="54" t="s">
        <v>110</v>
      </c>
      <c r="D92" s="54"/>
      <c r="E92" s="53">
        <f>E93+E94</f>
        <v>16286.367</v>
      </c>
      <c r="F92" s="53">
        <f t="shared" ref="F92:G92" si="23">F93+F94</f>
        <v>2540.1419999999998</v>
      </c>
      <c r="G92" s="53">
        <f t="shared" si="23"/>
        <v>2540.1419999999998</v>
      </c>
      <c r="H92" s="17">
        <f t="shared" si="19"/>
        <v>15.596738057051027</v>
      </c>
      <c r="I92" s="17">
        <f t="shared" si="20"/>
        <v>100</v>
      </c>
    </row>
    <row r="93" spans="1:9" ht="38.25" thickBot="1">
      <c r="A93" s="14" t="s">
        <v>86</v>
      </c>
      <c r="B93" s="5">
        <v>901</v>
      </c>
      <c r="C93" s="54" t="s">
        <v>110</v>
      </c>
      <c r="D93" s="54" t="s">
        <v>173</v>
      </c>
      <c r="E93" s="53">
        <v>15916.367</v>
      </c>
      <c r="F93" s="5">
        <v>2464.9659999999999</v>
      </c>
      <c r="G93" s="5">
        <v>2464.9659999999999</v>
      </c>
      <c r="H93" s="17">
        <f t="shared" si="19"/>
        <v>15.486988959226686</v>
      </c>
      <c r="I93" s="17">
        <f t="shared" si="20"/>
        <v>100</v>
      </c>
    </row>
    <row r="94" spans="1:9" ht="38.25" thickBot="1">
      <c r="A94" s="14" t="s">
        <v>87</v>
      </c>
      <c r="B94" s="5">
        <v>901</v>
      </c>
      <c r="C94" s="54" t="s">
        <v>110</v>
      </c>
      <c r="D94" s="54">
        <v>12</v>
      </c>
      <c r="E94" s="53">
        <v>370</v>
      </c>
      <c r="F94" s="53">
        <v>75.176000000000002</v>
      </c>
      <c r="G94" s="53">
        <v>75.176000000000002</v>
      </c>
      <c r="H94" s="17">
        <f t="shared" si="19"/>
        <v>20.317837837837839</v>
      </c>
      <c r="I94" s="17"/>
    </row>
    <row r="95" spans="1:9" ht="23.25" customHeight="1" thickBot="1">
      <c r="A95" s="14" t="s">
        <v>88</v>
      </c>
      <c r="B95" s="5">
        <v>901</v>
      </c>
      <c r="C95" s="54" t="s">
        <v>113</v>
      </c>
      <c r="D95" s="54"/>
      <c r="E95" s="5">
        <f>E96+E97+E98</f>
        <v>22120.455999999998</v>
      </c>
      <c r="F95" s="5">
        <f t="shared" ref="F95:G95" si="24">F96+F97+F98</f>
        <v>10166.566999999999</v>
      </c>
      <c r="G95" s="5">
        <f t="shared" si="24"/>
        <v>10166.566999999999</v>
      </c>
      <c r="H95" s="17">
        <f t="shared" si="19"/>
        <v>45.96002451305705</v>
      </c>
      <c r="I95" s="17">
        <f t="shared" si="20"/>
        <v>100</v>
      </c>
    </row>
    <row r="96" spans="1:9" ht="24" customHeight="1" thickBot="1">
      <c r="A96" s="14" t="s">
        <v>89</v>
      </c>
      <c r="B96" s="5">
        <v>901</v>
      </c>
      <c r="C96" s="54" t="s">
        <v>113</v>
      </c>
      <c r="D96" s="54" t="s">
        <v>102</v>
      </c>
      <c r="E96" s="53">
        <v>6.8540000000000001</v>
      </c>
      <c r="F96" s="5">
        <v>2.5840000000000001</v>
      </c>
      <c r="G96" s="5">
        <v>2.5840000000000001</v>
      </c>
      <c r="H96" s="17">
        <f t="shared" si="19"/>
        <v>37.700612780857895</v>
      </c>
      <c r="I96" s="17">
        <f t="shared" si="20"/>
        <v>100</v>
      </c>
    </row>
    <row r="97" spans="1:9" ht="24" customHeight="1" thickBot="1">
      <c r="A97" s="14" t="s">
        <v>90</v>
      </c>
      <c r="B97" s="5">
        <v>901</v>
      </c>
      <c r="C97" s="54" t="s">
        <v>113</v>
      </c>
      <c r="D97" s="54" t="s">
        <v>106</v>
      </c>
      <c r="E97" s="5">
        <v>10334.296</v>
      </c>
      <c r="F97" s="5">
        <v>3722.6329999999998</v>
      </c>
      <c r="G97" s="5">
        <v>3722.6329999999998</v>
      </c>
      <c r="H97" s="17">
        <f t="shared" si="19"/>
        <v>36.022124777536852</v>
      </c>
      <c r="I97" s="17">
        <f t="shared" si="20"/>
        <v>100</v>
      </c>
    </row>
    <row r="98" spans="1:9" ht="24.75" customHeight="1" thickBot="1">
      <c r="A98" s="14" t="s">
        <v>91</v>
      </c>
      <c r="B98" s="5">
        <v>901</v>
      </c>
      <c r="C98" s="54" t="s">
        <v>113</v>
      </c>
      <c r="D98" s="54" t="s">
        <v>108</v>
      </c>
      <c r="E98" s="53">
        <v>11779.306</v>
      </c>
      <c r="F98" s="5">
        <v>6441.35</v>
      </c>
      <c r="G98" s="5">
        <v>6441.35</v>
      </c>
      <c r="H98" s="17">
        <f t="shared" si="19"/>
        <v>54.6836120905595</v>
      </c>
      <c r="I98" s="17">
        <f t="shared" si="20"/>
        <v>100</v>
      </c>
    </row>
    <row r="99" spans="1:9" ht="24.75" customHeight="1" thickBot="1">
      <c r="A99" s="14" t="s">
        <v>258</v>
      </c>
      <c r="B99" s="5">
        <v>901</v>
      </c>
      <c r="C99" s="54" t="s">
        <v>257</v>
      </c>
      <c r="D99" s="54" t="s">
        <v>102</v>
      </c>
      <c r="E99" s="53">
        <v>0.1</v>
      </c>
      <c r="F99" s="53">
        <v>0</v>
      </c>
      <c r="G99" s="53">
        <v>0</v>
      </c>
      <c r="H99" s="17">
        <f t="shared" si="19"/>
        <v>0</v>
      </c>
      <c r="I99" s="17" t="e">
        <f t="shared" si="20"/>
        <v>#DIV/0!</v>
      </c>
    </row>
    <row r="100" spans="1:9" ht="24.75" customHeight="1" thickBot="1">
      <c r="A100" s="14" t="s">
        <v>123</v>
      </c>
      <c r="B100" s="5"/>
      <c r="C100" s="54"/>
      <c r="D100" s="5"/>
      <c r="E100" s="53">
        <f>E83+E88+E90+E92+E95+E99</f>
        <v>59065.673999999999</v>
      </c>
      <c r="F100" s="53">
        <f t="shared" ref="F100:G100" si="25">F83+F88+F90+F92+F95</f>
        <v>21441.1</v>
      </c>
      <c r="G100" s="53">
        <f t="shared" si="25"/>
        <v>21441.1</v>
      </c>
      <c r="H100" s="17">
        <f t="shared" si="19"/>
        <v>36.300440760229023</v>
      </c>
      <c r="I100" s="17">
        <f t="shared" si="20"/>
        <v>100</v>
      </c>
    </row>
    <row r="103" spans="1:9" ht="130.5" customHeight="1">
      <c r="E103" s="89" t="s">
        <v>281</v>
      </c>
      <c r="F103" s="89"/>
      <c r="G103" s="89"/>
      <c r="H103" s="60"/>
      <c r="I103" s="60"/>
    </row>
    <row r="105" spans="1:9" ht="96.75" customHeight="1">
      <c r="A105" s="77" t="s">
        <v>170</v>
      </c>
      <c r="B105" s="77"/>
      <c r="C105" s="77"/>
      <c r="D105" s="77"/>
      <c r="E105" s="77"/>
      <c r="F105" s="77"/>
      <c r="G105" s="77"/>
      <c r="H105" s="1"/>
    </row>
    <row r="107" spans="1:9" ht="19.5" thickBot="1">
      <c r="G107" s="2" t="s">
        <v>171</v>
      </c>
    </row>
    <row r="108" spans="1:9" ht="113.25" thickBot="1">
      <c r="A108" s="51" t="s">
        <v>124</v>
      </c>
      <c r="B108" s="52" t="s">
        <v>125</v>
      </c>
      <c r="C108" s="52" t="s">
        <v>244</v>
      </c>
      <c r="D108" s="52" t="s">
        <v>279</v>
      </c>
      <c r="E108" s="52" t="s">
        <v>280</v>
      </c>
      <c r="F108" s="52" t="s">
        <v>4</v>
      </c>
      <c r="G108" s="52" t="s">
        <v>5</v>
      </c>
      <c r="H108" s="4"/>
    </row>
    <row r="109" spans="1:9" ht="150.75" thickBot="1">
      <c r="A109" s="48" t="s">
        <v>174</v>
      </c>
      <c r="B109" s="7" t="s">
        <v>243</v>
      </c>
      <c r="C109" s="8">
        <f>C110</f>
        <v>7042.6730000000007</v>
      </c>
      <c r="D109" s="8">
        <f t="shared" ref="D109:E109" si="26">D110</f>
        <v>3378.54</v>
      </c>
      <c r="E109" s="8">
        <f t="shared" si="26"/>
        <v>3378.54</v>
      </c>
      <c r="F109" s="61">
        <f>E109/C109*100</f>
        <v>47.972410475397623</v>
      </c>
      <c r="G109" s="62">
        <v>100</v>
      </c>
      <c r="H109" s="63"/>
    </row>
    <row r="110" spans="1:9" ht="132" thickBot="1">
      <c r="A110" s="49" t="s">
        <v>175</v>
      </c>
      <c r="B110" s="15" t="s">
        <v>242</v>
      </c>
      <c r="C110" s="64">
        <f>C111+C121+C125</f>
        <v>7042.6730000000007</v>
      </c>
      <c r="D110" s="64">
        <f>D111+D121+D125</f>
        <v>3378.54</v>
      </c>
      <c r="E110" s="64">
        <f>E111+E121+E125</f>
        <v>3378.54</v>
      </c>
      <c r="F110" s="61">
        <f>E110/C110*100</f>
        <v>47.972410475397623</v>
      </c>
      <c r="G110" s="62">
        <f t="shared" ref="G110:G117" si="27">E110/D110*100</f>
        <v>100</v>
      </c>
      <c r="H110" s="63"/>
    </row>
    <row r="111" spans="1:9" ht="113.25" thickBot="1">
      <c r="A111" s="49" t="s">
        <v>176</v>
      </c>
      <c r="B111" s="15" t="s">
        <v>126</v>
      </c>
      <c r="C111" s="64">
        <f>C112+C113+C114+C117+C118</f>
        <v>5702.4420000000009</v>
      </c>
      <c r="D111" s="64">
        <f>D112+D113+D114+D117+D118</f>
        <v>2820.6849999999999</v>
      </c>
      <c r="E111" s="64">
        <f>E112+E113+E114+E117+E118</f>
        <v>2820.6849999999999</v>
      </c>
      <c r="F111" s="61">
        <f>E111/C111*100</f>
        <v>49.46451011689377</v>
      </c>
      <c r="G111" s="62">
        <f t="shared" si="27"/>
        <v>100</v>
      </c>
      <c r="H111" s="63"/>
    </row>
    <row r="112" spans="1:9" ht="57" thickBot="1">
      <c r="A112" s="49" t="s">
        <v>177</v>
      </c>
      <c r="B112" s="15" t="s">
        <v>127</v>
      </c>
      <c r="C112" s="8">
        <v>3199.299</v>
      </c>
      <c r="D112" s="8">
        <v>1574.405</v>
      </c>
      <c r="E112" s="8">
        <v>1574.405</v>
      </c>
      <c r="F112" s="61">
        <f t="shared" ref="F112:F117" si="28">E112/C112*100</f>
        <v>49.210936520781587</v>
      </c>
      <c r="G112" s="62">
        <f t="shared" si="27"/>
        <v>100</v>
      </c>
      <c r="H112" s="63"/>
    </row>
    <row r="113" spans="1:8" ht="57" thickBot="1">
      <c r="A113" s="49" t="s">
        <v>226</v>
      </c>
      <c r="B113" s="15" t="s">
        <v>227</v>
      </c>
      <c r="C113" s="8">
        <v>1043.3800000000001</v>
      </c>
      <c r="D113" s="8">
        <v>612.06200000000001</v>
      </c>
      <c r="E113" s="8">
        <v>612.06200000000001</v>
      </c>
      <c r="F113" s="61">
        <f t="shared" si="28"/>
        <v>58.661465621346011</v>
      </c>
      <c r="G113" s="62">
        <f t="shared" si="27"/>
        <v>100</v>
      </c>
      <c r="H113" s="63"/>
    </row>
    <row r="114" spans="1:8" ht="57" thickBot="1">
      <c r="A114" s="49" t="s">
        <v>178</v>
      </c>
      <c r="B114" s="15" t="s">
        <v>128</v>
      </c>
      <c r="C114" s="64">
        <f>C115+C116</f>
        <v>1173.663</v>
      </c>
      <c r="D114" s="64">
        <f t="shared" ref="D114:E114" si="29">D115+D116</f>
        <v>503.709</v>
      </c>
      <c r="E114" s="64">
        <f t="shared" si="29"/>
        <v>503.709</v>
      </c>
      <c r="F114" s="61">
        <f t="shared" si="28"/>
        <v>42.9176859115436</v>
      </c>
      <c r="G114" s="62">
        <f t="shared" si="27"/>
        <v>100</v>
      </c>
      <c r="H114" s="63"/>
    </row>
    <row r="115" spans="1:8" ht="75.75" thickBot="1">
      <c r="A115" s="49" t="s">
        <v>178</v>
      </c>
      <c r="B115" s="15" t="s">
        <v>129</v>
      </c>
      <c r="C115" s="5">
        <v>1151.3630000000001</v>
      </c>
      <c r="D115" s="5">
        <v>497.27499999999998</v>
      </c>
      <c r="E115" s="5">
        <v>497.27499999999998</v>
      </c>
      <c r="F115" s="61">
        <f t="shared" si="28"/>
        <v>43.190114672783473</v>
      </c>
      <c r="G115" s="62">
        <f t="shared" si="27"/>
        <v>100</v>
      </c>
      <c r="H115" s="65"/>
    </row>
    <row r="116" spans="1:8" ht="38.25" thickBot="1">
      <c r="A116" s="49" t="s">
        <v>178</v>
      </c>
      <c r="B116" s="15" t="s">
        <v>130</v>
      </c>
      <c r="C116" s="53">
        <v>22.3</v>
      </c>
      <c r="D116" s="5">
        <v>6.4340000000000002</v>
      </c>
      <c r="E116" s="5">
        <v>6.4340000000000002</v>
      </c>
      <c r="F116" s="61">
        <f>E116/C116*100</f>
        <v>28.852017937219731</v>
      </c>
      <c r="G116" s="62">
        <f t="shared" si="27"/>
        <v>100</v>
      </c>
      <c r="H116" s="65"/>
    </row>
    <row r="117" spans="1:8" ht="94.5" thickBot="1">
      <c r="A117" s="49" t="s">
        <v>179</v>
      </c>
      <c r="B117" s="15" t="s">
        <v>131</v>
      </c>
      <c r="C117" s="64">
        <v>284.10000000000002</v>
      </c>
      <c r="D117" s="8">
        <v>130.50899999999999</v>
      </c>
      <c r="E117" s="8">
        <v>130.50899999999999</v>
      </c>
      <c r="F117" s="61">
        <f t="shared" si="28"/>
        <v>45.937697993664194</v>
      </c>
      <c r="G117" s="62">
        <f t="shared" si="27"/>
        <v>100</v>
      </c>
      <c r="H117" s="63"/>
    </row>
    <row r="118" spans="1:8" ht="78" customHeight="1">
      <c r="A118" s="78" t="s">
        <v>180</v>
      </c>
      <c r="B118" s="90" t="s">
        <v>132</v>
      </c>
      <c r="C118" s="85">
        <v>2</v>
      </c>
      <c r="D118" s="85">
        <v>0</v>
      </c>
      <c r="E118" s="85">
        <v>0</v>
      </c>
      <c r="F118" s="94">
        <v>0</v>
      </c>
      <c r="G118" s="81"/>
      <c r="H118" s="63"/>
    </row>
    <row r="119" spans="1:8">
      <c r="A119" s="79"/>
      <c r="B119" s="91"/>
      <c r="C119" s="93"/>
      <c r="D119" s="93"/>
      <c r="E119" s="93"/>
      <c r="F119" s="95"/>
      <c r="G119" s="97"/>
      <c r="H119" s="63"/>
    </row>
    <row r="120" spans="1:8" ht="19.5" thickBot="1">
      <c r="A120" s="80"/>
      <c r="B120" s="92"/>
      <c r="C120" s="86"/>
      <c r="D120" s="86"/>
      <c r="E120" s="86"/>
      <c r="F120" s="96"/>
      <c r="G120" s="82"/>
      <c r="H120" s="63"/>
    </row>
    <row r="121" spans="1:8" ht="75.75" thickBot="1">
      <c r="A121" s="49" t="s">
        <v>181</v>
      </c>
      <c r="B121" s="15" t="s">
        <v>133</v>
      </c>
      <c r="C121" s="8">
        <f>C122+C123+C124</f>
        <v>1339.7149999999999</v>
      </c>
      <c r="D121" s="8">
        <f t="shared" ref="D121:E121" si="30">D122+D123+D124</f>
        <v>557.33900000000006</v>
      </c>
      <c r="E121" s="8">
        <f t="shared" si="30"/>
        <v>557.33900000000006</v>
      </c>
      <c r="F121" s="61">
        <f t="shared" ref="F121:F133" si="31">E121/C121*100</f>
        <v>41.601310726535132</v>
      </c>
      <c r="G121" s="62">
        <f>E121/D121*100</f>
        <v>100</v>
      </c>
      <c r="H121" s="63"/>
    </row>
    <row r="122" spans="1:8" ht="169.5" thickBot="1">
      <c r="A122" s="49" t="s">
        <v>182</v>
      </c>
      <c r="B122" s="15" t="s">
        <v>134</v>
      </c>
      <c r="C122" s="5">
        <v>1337.615</v>
      </c>
      <c r="D122" s="5">
        <v>557.33900000000006</v>
      </c>
      <c r="E122" s="5">
        <v>557.33900000000006</v>
      </c>
      <c r="F122" s="61">
        <f t="shared" si="31"/>
        <v>41.666623056709149</v>
      </c>
      <c r="G122" s="62">
        <f>E122/D122*100</f>
        <v>100</v>
      </c>
      <c r="H122" s="65"/>
    </row>
    <row r="123" spans="1:8" ht="188.25" thickBot="1">
      <c r="A123" s="49" t="s">
        <v>183</v>
      </c>
      <c r="B123" s="15" t="s">
        <v>135</v>
      </c>
      <c r="C123" s="5">
        <v>2</v>
      </c>
      <c r="D123" s="5">
        <v>0</v>
      </c>
      <c r="E123" s="5">
        <v>0</v>
      </c>
      <c r="F123" s="61">
        <f t="shared" si="31"/>
        <v>0</v>
      </c>
      <c r="G123" s="62"/>
      <c r="H123" s="65"/>
    </row>
    <row r="124" spans="1:8" ht="81.75" customHeight="1" thickBot="1">
      <c r="A124" s="49" t="s">
        <v>272</v>
      </c>
      <c r="B124" s="15" t="s">
        <v>273</v>
      </c>
      <c r="C124" s="5">
        <v>0.1</v>
      </c>
      <c r="D124" s="5">
        <v>0</v>
      </c>
      <c r="E124" s="5">
        <v>0</v>
      </c>
      <c r="F124" s="61">
        <f t="shared" si="31"/>
        <v>0</v>
      </c>
      <c r="G124" s="62"/>
      <c r="H124" s="65"/>
    </row>
    <row r="125" spans="1:8" ht="57" thickBot="1">
      <c r="A125" s="49" t="s">
        <v>136</v>
      </c>
      <c r="B125" s="15" t="s">
        <v>128</v>
      </c>
      <c r="C125" s="8">
        <v>0.51600000000000001</v>
      </c>
      <c r="D125" s="8">
        <v>0.51600000000000001</v>
      </c>
      <c r="E125" s="8">
        <v>0.51600000000000001</v>
      </c>
      <c r="F125" s="61">
        <f t="shared" si="31"/>
        <v>100</v>
      </c>
      <c r="G125" s="62">
        <f>E125/D125*100</f>
        <v>100</v>
      </c>
      <c r="H125" s="63"/>
    </row>
    <row r="126" spans="1:8" ht="166.5" customHeight="1" thickBot="1">
      <c r="A126" s="48" t="s">
        <v>184</v>
      </c>
      <c r="B126" s="7" t="s">
        <v>241</v>
      </c>
      <c r="C126" s="64">
        <f>C127+C133</f>
        <v>13069.601999999999</v>
      </c>
      <c r="D126" s="64">
        <f>D127+D133</f>
        <v>4602.6929999999993</v>
      </c>
      <c r="E126" s="64">
        <f>E127+E133</f>
        <v>4602.6929999999993</v>
      </c>
      <c r="F126" s="61">
        <f t="shared" si="31"/>
        <v>35.216780128423189</v>
      </c>
      <c r="G126" s="62">
        <f>E126/D126*100</f>
        <v>100</v>
      </c>
      <c r="H126" s="63"/>
    </row>
    <row r="127" spans="1:8" ht="102.75" customHeight="1" thickBot="1">
      <c r="A127" s="49" t="s">
        <v>185</v>
      </c>
      <c r="B127" s="15" t="s">
        <v>137</v>
      </c>
      <c r="C127" s="64">
        <f>C128+C131+C132</f>
        <v>2735.3069999999998</v>
      </c>
      <c r="D127" s="64">
        <f t="shared" ref="D127:E127" si="32">D128+D131+D132</f>
        <v>880.06</v>
      </c>
      <c r="E127" s="64">
        <f t="shared" si="32"/>
        <v>880.06</v>
      </c>
      <c r="F127" s="61">
        <f t="shared" si="31"/>
        <v>32.174085029578031</v>
      </c>
      <c r="G127" s="62">
        <f t="shared" ref="G127:G158" si="33">E127/D127*100</f>
        <v>100</v>
      </c>
      <c r="H127" s="63"/>
    </row>
    <row r="128" spans="1:8" ht="113.25" thickBot="1">
      <c r="A128" s="49" t="s">
        <v>186</v>
      </c>
      <c r="B128" s="15" t="s">
        <v>138</v>
      </c>
      <c r="C128" s="64">
        <f>C129+C130</f>
        <v>2045.307</v>
      </c>
      <c r="D128" s="64">
        <f t="shared" ref="D128:E128" si="34">D129+D130</f>
        <v>840.06</v>
      </c>
      <c r="E128" s="64">
        <f t="shared" si="34"/>
        <v>840.06</v>
      </c>
      <c r="F128" s="61">
        <f t="shared" si="31"/>
        <v>41.072562700856153</v>
      </c>
      <c r="G128" s="62">
        <f t="shared" si="33"/>
        <v>100</v>
      </c>
      <c r="H128" s="63"/>
    </row>
    <row r="129" spans="1:8" ht="38.25" thickBot="1">
      <c r="A129" s="49" t="s">
        <v>187</v>
      </c>
      <c r="B129" s="15" t="s">
        <v>139</v>
      </c>
      <c r="C129" s="53">
        <v>758.41300000000001</v>
      </c>
      <c r="D129" s="53">
        <v>250.56800000000001</v>
      </c>
      <c r="E129" s="53">
        <v>250.56800000000001</v>
      </c>
      <c r="F129" s="66">
        <f t="shared" si="31"/>
        <v>33.038463211996635</v>
      </c>
      <c r="G129" s="62">
        <f>E129/D129*100</f>
        <v>100</v>
      </c>
      <c r="H129" s="63"/>
    </row>
    <row r="130" spans="1:8" ht="84" customHeight="1" thickBot="1">
      <c r="A130" s="49" t="s">
        <v>188</v>
      </c>
      <c r="B130" s="15" t="s">
        <v>140</v>
      </c>
      <c r="C130" s="53">
        <v>1286.894</v>
      </c>
      <c r="D130" s="53">
        <v>589.49199999999996</v>
      </c>
      <c r="E130" s="53">
        <v>589.49199999999996</v>
      </c>
      <c r="F130" s="66">
        <f t="shared" si="31"/>
        <v>45.807346992059948</v>
      </c>
      <c r="G130" s="67">
        <f t="shared" si="33"/>
        <v>100</v>
      </c>
      <c r="H130" s="63"/>
    </row>
    <row r="131" spans="1:8" ht="150.75" thickBot="1">
      <c r="A131" s="49" t="s">
        <v>141</v>
      </c>
      <c r="B131" s="15" t="s">
        <v>142</v>
      </c>
      <c r="C131" s="64">
        <v>40</v>
      </c>
      <c r="D131" s="64">
        <v>40</v>
      </c>
      <c r="E131" s="64">
        <v>40</v>
      </c>
      <c r="F131" s="61">
        <f t="shared" si="31"/>
        <v>100</v>
      </c>
      <c r="G131" s="62">
        <f t="shared" si="33"/>
        <v>100</v>
      </c>
      <c r="H131" s="63"/>
    </row>
    <row r="132" spans="1:8" ht="113.25" thickBot="1">
      <c r="A132" s="49" t="s">
        <v>283</v>
      </c>
      <c r="B132" s="15" t="s">
        <v>284</v>
      </c>
      <c r="C132" s="64">
        <v>650</v>
      </c>
      <c r="D132" s="64">
        <v>0</v>
      </c>
      <c r="E132" s="64">
        <v>0</v>
      </c>
      <c r="F132" s="61">
        <f t="shared" si="31"/>
        <v>0</v>
      </c>
      <c r="G132" s="62" t="e">
        <f t="shared" si="33"/>
        <v>#DIV/0!</v>
      </c>
      <c r="H132" s="63"/>
    </row>
    <row r="133" spans="1:8" ht="94.5" thickBot="1">
      <c r="A133" s="49" t="s">
        <v>189</v>
      </c>
      <c r="B133" s="15" t="s">
        <v>228</v>
      </c>
      <c r="C133" s="64">
        <f>C134</f>
        <v>10334.295</v>
      </c>
      <c r="D133" s="64">
        <f>D134</f>
        <v>3722.6329999999998</v>
      </c>
      <c r="E133" s="64">
        <f>E134</f>
        <v>3722.6329999999998</v>
      </c>
      <c r="F133" s="61">
        <f t="shared" si="31"/>
        <v>36.022128263224538</v>
      </c>
      <c r="G133" s="62">
        <f t="shared" si="33"/>
        <v>100</v>
      </c>
      <c r="H133" s="63"/>
    </row>
    <row r="134" spans="1:8" ht="150.75" thickBot="1">
      <c r="A134" s="49" t="s">
        <v>190</v>
      </c>
      <c r="B134" s="15" t="s">
        <v>143</v>
      </c>
      <c r="C134" s="53">
        <f>C135+C136</f>
        <v>10334.295</v>
      </c>
      <c r="D134" s="53">
        <f>D135+D136</f>
        <v>3722.6329999999998</v>
      </c>
      <c r="E134" s="53">
        <f>E135+E136</f>
        <v>3722.6329999999998</v>
      </c>
      <c r="F134" s="61">
        <f t="shared" ref="F134:F153" si="35">E134/C134*100</f>
        <v>36.022128263224538</v>
      </c>
      <c r="G134" s="62">
        <f t="shared" si="33"/>
        <v>100</v>
      </c>
      <c r="H134" s="65"/>
    </row>
    <row r="135" spans="1:8" ht="94.5" thickBot="1">
      <c r="A135" s="49" t="s">
        <v>191</v>
      </c>
      <c r="B135" s="15" t="s">
        <v>144</v>
      </c>
      <c r="C135" s="53">
        <v>1467.136</v>
      </c>
      <c r="D135" s="5">
        <v>1062.4849999999999</v>
      </c>
      <c r="E135" s="5">
        <v>1062.4849999999999</v>
      </c>
      <c r="F135" s="61">
        <f t="shared" si="35"/>
        <v>72.418985015704067</v>
      </c>
      <c r="G135" s="62">
        <f t="shared" si="33"/>
        <v>100</v>
      </c>
      <c r="H135" s="65"/>
    </row>
    <row r="136" spans="1:8" ht="75.75" thickBot="1">
      <c r="A136" s="49" t="s">
        <v>282</v>
      </c>
      <c r="B136" s="15" t="s">
        <v>285</v>
      </c>
      <c r="C136" s="68">
        <v>8867.1589999999997</v>
      </c>
      <c r="D136" s="53">
        <v>2660.1480000000001</v>
      </c>
      <c r="E136" s="53">
        <v>2660.1480000000001</v>
      </c>
      <c r="F136" s="61">
        <f t="shared" si="35"/>
        <v>30.000003383270791</v>
      </c>
      <c r="G136" s="62">
        <f t="shared" si="33"/>
        <v>100</v>
      </c>
      <c r="H136" s="65"/>
    </row>
    <row r="137" spans="1:8" ht="225.75" thickBot="1">
      <c r="A137" s="48" t="s">
        <v>221</v>
      </c>
      <c r="B137" s="7" t="s">
        <v>230</v>
      </c>
      <c r="C137" s="64">
        <f>C138+C141</f>
        <v>15916.368</v>
      </c>
      <c r="D137" s="64">
        <f>D138+D141</f>
        <v>2464.9659999999999</v>
      </c>
      <c r="E137" s="64">
        <f>E138+E141</f>
        <v>2464.9659999999999</v>
      </c>
      <c r="F137" s="61">
        <f t="shared" si="35"/>
        <v>15.486987986203888</v>
      </c>
      <c r="G137" s="62">
        <f t="shared" si="33"/>
        <v>100</v>
      </c>
      <c r="H137" s="63"/>
    </row>
    <row r="138" spans="1:8" ht="113.25" thickBot="1">
      <c r="A138" s="49" t="s">
        <v>192</v>
      </c>
      <c r="B138" s="15" t="s">
        <v>229</v>
      </c>
      <c r="C138" s="8">
        <f>C139</f>
        <v>3082.8780000000002</v>
      </c>
      <c r="D138" s="8">
        <f t="shared" ref="D138:E139" si="36">D139</f>
        <v>2464.9659999999999</v>
      </c>
      <c r="E138" s="8">
        <f t="shared" si="36"/>
        <v>2464.9659999999999</v>
      </c>
      <c r="F138" s="61">
        <f t="shared" si="35"/>
        <v>79.956650895689023</v>
      </c>
      <c r="G138" s="62">
        <f t="shared" si="33"/>
        <v>100</v>
      </c>
      <c r="H138" s="63"/>
    </row>
    <row r="139" spans="1:8" ht="94.5" thickBot="1">
      <c r="A139" s="49" t="s">
        <v>193</v>
      </c>
      <c r="B139" s="15" t="s">
        <v>145</v>
      </c>
      <c r="C139" s="53">
        <f>C140</f>
        <v>3082.8780000000002</v>
      </c>
      <c r="D139" s="5">
        <f t="shared" si="36"/>
        <v>2464.9659999999999</v>
      </c>
      <c r="E139" s="5">
        <f t="shared" si="36"/>
        <v>2464.9659999999999</v>
      </c>
      <c r="F139" s="61">
        <f t="shared" si="35"/>
        <v>79.956650895689023</v>
      </c>
      <c r="G139" s="62">
        <f t="shared" si="33"/>
        <v>100</v>
      </c>
      <c r="H139" s="65"/>
    </row>
    <row r="140" spans="1:8" ht="169.5" thickBot="1">
      <c r="A140" s="49" t="s">
        <v>194</v>
      </c>
      <c r="B140" s="15" t="s">
        <v>146</v>
      </c>
      <c r="C140" s="53">
        <v>3082.8780000000002</v>
      </c>
      <c r="D140" s="5">
        <v>2464.9659999999999</v>
      </c>
      <c r="E140" s="5">
        <v>2464.9659999999999</v>
      </c>
      <c r="F140" s="61">
        <f t="shared" si="35"/>
        <v>79.956650895689023</v>
      </c>
      <c r="G140" s="62">
        <f t="shared" si="33"/>
        <v>100</v>
      </c>
      <c r="H140" s="65"/>
    </row>
    <row r="141" spans="1:8" ht="188.25" thickBot="1">
      <c r="A141" s="49" t="s">
        <v>195</v>
      </c>
      <c r="B141" s="7" t="s">
        <v>231</v>
      </c>
      <c r="C141" s="8">
        <f>C142</f>
        <v>12833.49</v>
      </c>
      <c r="D141" s="8">
        <f t="shared" ref="D141:E142" si="37">D142</f>
        <v>0</v>
      </c>
      <c r="E141" s="8">
        <f t="shared" si="37"/>
        <v>0</v>
      </c>
      <c r="F141" s="61">
        <f t="shared" si="35"/>
        <v>0</v>
      </c>
      <c r="G141" s="62" t="e">
        <f t="shared" si="33"/>
        <v>#DIV/0!</v>
      </c>
      <c r="H141" s="63"/>
    </row>
    <row r="142" spans="1:8" ht="94.5" thickBot="1">
      <c r="A142" s="49" t="s">
        <v>196</v>
      </c>
      <c r="B142" s="15" t="s">
        <v>145</v>
      </c>
      <c r="C142" s="5">
        <f>C143</f>
        <v>12833.49</v>
      </c>
      <c r="D142" s="5">
        <f t="shared" si="37"/>
        <v>0</v>
      </c>
      <c r="E142" s="5">
        <f t="shared" si="37"/>
        <v>0</v>
      </c>
      <c r="F142" s="61">
        <f t="shared" si="35"/>
        <v>0</v>
      </c>
      <c r="G142" s="62" t="e">
        <f t="shared" si="33"/>
        <v>#DIV/0!</v>
      </c>
      <c r="H142" s="65"/>
    </row>
    <row r="143" spans="1:8" ht="338.25" thickBot="1">
      <c r="A143" s="49" t="s">
        <v>147</v>
      </c>
      <c r="B143" s="15" t="s">
        <v>148</v>
      </c>
      <c r="C143" s="5">
        <v>12833.49</v>
      </c>
      <c r="D143" s="5">
        <v>0</v>
      </c>
      <c r="E143" s="5">
        <v>0</v>
      </c>
      <c r="F143" s="61">
        <f t="shared" si="35"/>
        <v>0</v>
      </c>
      <c r="G143" s="62" t="e">
        <f t="shared" si="33"/>
        <v>#DIV/0!</v>
      </c>
      <c r="H143" s="65"/>
    </row>
    <row r="144" spans="1:8" ht="169.5" thickBot="1">
      <c r="A144" s="48" t="s">
        <v>197</v>
      </c>
      <c r="B144" s="7" t="s">
        <v>232</v>
      </c>
      <c r="C144" s="8">
        <f>C146</f>
        <v>13943.353999999999</v>
      </c>
      <c r="D144" s="8">
        <f t="shared" ref="D144:E144" si="38">D146</f>
        <v>5405.933</v>
      </c>
      <c r="E144" s="8">
        <f t="shared" si="38"/>
        <v>5405.933</v>
      </c>
      <c r="F144" s="61">
        <f t="shared" si="35"/>
        <v>38.770678848145145</v>
      </c>
      <c r="G144" s="62">
        <f t="shared" si="33"/>
        <v>100</v>
      </c>
      <c r="H144" s="63"/>
    </row>
    <row r="145" spans="1:8" ht="113.25" thickBot="1">
      <c r="A145" s="49" t="s">
        <v>198</v>
      </c>
      <c r="B145" s="15" t="s">
        <v>233</v>
      </c>
      <c r="C145" s="8">
        <f>C146</f>
        <v>13943.353999999999</v>
      </c>
      <c r="D145" s="8">
        <f t="shared" ref="D145:E145" si="39">D146</f>
        <v>5405.933</v>
      </c>
      <c r="E145" s="8">
        <f t="shared" si="39"/>
        <v>5405.933</v>
      </c>
      <c r="F145" s="61">
        <f t="shared" si="35"/>
        <v>38.770678848145145</v>
      </c>
      <c r="G145" s="62">
        <f t="shared" si="33"/>
        <v>100</v>
      </c>
      <c r="H145" s="63"/>
    </row>
    <row r="146" spans="1:8" ht="150.75" thickBot="1">
      <c r="A146" s="49" t="s">
        <v>199</v>
      </c>
      <c r="B146" s="15" t="s">
        <v>149</v>
      </c>
      <c r="C146" s="64">
        <f>C147+C148+C151+C149+C150</f>
        <v>13943.353999999999</v>
      </c>
      <c r="D146" s="64">
        <f t="shared" ref="D146:E146" si="40">D147+D148+D151+D149+D150</f>
        <v>5405.933</v>
      </c>
      <c r="E146" s="64">
        <f t="shared" si="40"/>
        <v>5405.933</v>
      </c>
      <c r="F146" s="61">
        <f t="shared" si="35"/>
        <v>38.770678848145145</v>
      </c>
      <c r="G146" s="62">
        <f t="shared" si="33"/>
        <v>100</v>
      </c>
      <c r="H146" s="63"/>
    </row>
    <row r="147" spans="1:8" ht="113.25" thickBot="1">
      <c r="A147" s="49" t="s">
        <v>200</v>
      </c>
      <c r="B147" s="15" t="s">
        <v>150</v>
      </c>
      <c r="C147" s="53">
        <v>376.5</v>
      </c>
      <c r="D147" s="53">
        <v>123.675</v>
      </c>
      <c r="E147" s="53">
        <v>123.675</v>
      </c>
      <c r="F147" s="66">
        <f t="shared" si="35"/>
        <v>32.848605577689241</v>
      </c>
      <c r="G147" s="62">
        <f t="shared" si="33"/>
        <v>100</v>
      </c>
      <c r="H147" s="65"/>
    </row>
    <row r="148" spans="1:8" ht="75.75" thickBot="1">
      <c r="A148" s="49" t="s">
        <v>201</v>
      </c>
      <c r="B148" s="15" t="s">
        <v>151</v>
      </c>
      <c r="C148" s="53">
        <v>865.71100000000001</v>
      </c>
      <c r="D148" s="5">
        <v>306.291</v>
      </c>
      <c r="E148" s="5">
        <v>306.291</v>
      </c>
      <c r="F148" s="66">
        <f t="shared" si="35"/>
        <v>35.380282796452853</v>
      </c>
      <c r="G148" s="62">
        <f t="shared" si="33"/>
        <v>100</v>
      </c>
      <c r="H148" s="63"/>
    </row>
    <row r="149" spans="1:8" ht="188.25" thickBot="1">
      <c r="A149" s="49" t="s">
        <v>260</v>
      </c>
      <c r="B149" s="15" t="s">
        <v>261</v>
      </c>
      <c r="C149" s="53">
        <v>12588.541999999999</v>
      </c>
      <c r="D149" s="5">
        <v>4970.991</v>
      </c>
      <c r="E149" s="5">
        <v>4970.991</v>
      </c>
      <c r="F149" s="66">
        <f t="shared" si="35"/>
        <v>39.488218730969798</v>
      </c>
      <c r="G149" s="62">
        <f t="shared" si="33"/>
        <v>100</v>
      </c>
      <c r="H149" s="63"/>
    </row>
    <row r="150" spans="1:8" ht="263.25" thickBot="1">
      <c r="A150" s="49" t="s">
        <v>263</v>
      </c>
      <c r="B150" s="15" t="s">
        <v>262</v>
      </c>
      <c r="C150" s="53">
        <v>12.601000000000001</v>
      </c>
      <c r="D150" s="5">
        <v>4.976</v>
      </c>
      <c r="E150" s="5">
        <v>4.976</v>
      </c>
      <c r="F150" s="66">
        <f t="shared" si="35"/>
        <v>39.488929450043649</v>
      </c>
      <c r="G150" s="62">
        <f t="shared" si="33"/>
        <v>100</v>
      </c>
      <c r="H150" s="63"/>
    </row>
    <row r="151" spans="1:8" ht="132" thickBot="1">
      <c r="A151" s="49" t="s">
        <v>202</v>
      </c>
      <c r="B151" s="15" t="s">
        <v>152</v>
      </c>
      <c r="C151" s="53">
        <v>100</v>
      </c>
      <c r="D151" s="5">
        <v>0</v>
      </c>
      <c r="E151" s="5">
        <v>0</v>
      </c>
      <c r="F151" s="66">
        <f t="shared" si="35"/>
        <v>0</v>
      </c>
      <c r="G151" s="62" t="e">
        <f t="shared" si="33"/>
        <v>#DIV/0!</v>
      </c>
      <c r="H151" s="63"/>
    </row>
    <row r="152" spans="1:8" ht="150.75" thickBot="1">
      <c r="A152" s="48" t="s">
        <v>203</v>
      </c>
      <c r="B152" s="7" t="s">
        <v>234</v>
      </c>
      <c r="C152" s="64">
        <f>C153+C156+C159+C163</f>
        <v>17</v>
      </c>
      <c r="D152" s="64">
        <f t="shared" ref="D152:E152" si="41">D153+D156+D159+D163</f>
        <v>0</v>
      </c>
      <c r="E152" s="64">
        <f t="shared" si="41"/>
        <v>0</v>
      </c>
      <c r="F152" s="66">
        <f t="shared" si="35"/>
        <v>0</v>
      </c>
      <c r="G152" s="62" t="e">
        <f t="shared" si="33"/>
        <v>#DIV/0!</v>
      </c>
      <c r="H152" s="63"/>
    </row>
    <row r="153" spans="1:8" ht="169.5" thickBot="1">
      <c r="A153" s="49" t="s">
        <v>204</v>
      </c>
      <c r="B153" s="15" t="s">
        <v>153</v>
      </c>
      <c r="C153" s="64">
        <f>C154</f>
        <v>7</v>
      </c>
      <c r="D153" s="64">
        <f t="shared" ref="D153:E153" si="42">D154</f>
        <v>0</v>
      </c>
      <c r="E153" s="64">
        <f t="shared" si="42"/>
        <v>0</v>
      </c>
      <c r="F153" s="66">
        <f t="shared" si="35"/>
        <v>0</v>
      </c>
      <c r="G153" s="62" t="e">
        <f t="shared" si="33"/>
        <v>#DIV/0!</v>
      </c>
      <c r="H153" s="63"/>
    </row>
    <row r="154" spans="1:8" ht="207" thickBot="1">
      <c r="A154" s="49" t="s">
        <v>205</v>
      </c>
      <c r="B154" s="15" t="s">
        <v>290</v>
      </c>
      <c r="C154" s="53">
        <f>C155</f>
        <v>7</v>
      </c>
      <c r="D154" s="53">
        <f t="shared" ref="D154:E154" si="43">D155</f>
        <v>0</v>
      </c>
      <c r="E154" s="53">
        <f t="shared" si="43"/>
        <v>0</v>
      </c>
      <c r="F154" s="66">
        <f t="shared" ref="F154:F158" si="44">E154/C154*100</f>
        <v>0</v>
      </c>
      <c r="G154" s="62" t="e">
        <f t="shared" si="33"/>
        <v>#DIV/0!</v>
      </c>
      <c r="H154" s="65"/>
    </row>
    <row r="155" spans="1:8" ht="113.25" thickBot="1">
      <c r="A155" s="49" t="s">
        <v>206</v>
      </c>
      <c r="B155" s="15" t="s">
        <v>154</v>
      </c>
      <c r="C155" s="53">
        <v>7</v>
      </c>
      <c r="D155" s="53">
        <v>0</v>
      </c>
      <c r="E155" s="53">
        <v>0</v>
      </c>
      <c r="F155" s="66">
        <f t="shared" si="44"/>
        <v>0</v>
      </c>
      <c r="G155" s="62" t="e">
        <f t="shared" si="33"/>
        <v>#DIV/0!</v>
      </c>
      <c r="H155" s="65"/>
    </row>
    <row r="156" spans="1:8" ht="132" thickBot="1">
      <c r="A156" s="49" t="s">
        <v>207</v>
      </c>
      <c r="B156" s="7" t="s">
        <v>235</v>
      </c>
      <c r="C156" s="64">
        <f>C157</f>
        <v>3</v>
      </c>
      <c r="D156" s="64">
        <f t="shared" ref="D156:E156" si="45">D157</f>
        <v>0</v>
      </c>
      <c r="E156" s="64">
        <f t="shared" si="45"/>
        <v>0</v>
      </c>
      <c r="F156" s="66">
        <f t="shared" si="44"/>
        <v>0</v>
      </c>
      <c r="G156" s="62" t="e">
        <f t="shared" si="33"/>
        <v>#DIV/0!</v>
      </c>
      <c r="H156" s="63"/>
    </row>
    <row r="157" spans="1:8" ht="132" thickBot="1">
      <c r="A157" s="49" t="s">
        <v>208</v>
      </c>
      <c r="B157" s="15" t="s">
        <v>155</v>
      </c>
      <c r="C157" s="53">
        <f>C158</f>
        <v>3</v>
      </c>
      <c r="D157" s="53">
        <f t="shared" ref="D157:E157" si="46">D158</f>
        <v>0</v>
      </c>
      <c r="E157" s="53">
        <f t="shared" si="46"/>
        <v>0</v>
      </c>
      <c r="F157" s="66">
        <f t="shared" si="44"/>
        <v>0</v>
      </c>
      <c r="G157" s="62" t="e">
        <f t="shared" si="33"/>
        <v>#DIV/0!</v>
      </c>
      <c r="H157" s="65"/>
    </row>
    <row r="158" spans="1:8" ht="113.25" thickBot="1">
      <c r="A158" s="49" t="s">
        <v>209</v>
      </c>
      <c r="B158" s="15" t="s">
        <v>156</v>
      </c>
      <c r="C158" s="53">
        <v>3</v>
      </c>
      <c r="D158" s="53">
        <v>0</v>
      </c>
      <c r="E158" s="53">
        <v>0</v>
      </c>
      <c r="F158" s="66">
        <f t="shared" si="44"/>
        <v>0</v>
      </c>
      <c r="G158" s="62" t="e">
        <f t="shared" si="33"/>
        <v>#DIV/0!</v>
      </c>
      <c r="H158" s="65"/>
    </row>
    <row r="159" spans="1:8" ht="69" customHeight="1">
      <c r="A159" s="69"/>
      <c r="B159" s="83" t="s">
        <v>236</v>
      </c>
      <c r="C159" s="85">
        <f>C161</f>
        <v>3</v>
      </c>
      <c r="D159" s="85">
        <f t="shared" ref="D159:E159" si="47">D161</f>
        <v>0</v>
      </c>
      <c r="E159" s="85">
        <f t="shared" si="47"/>
        <v>0</v>
      </c>
      <c r="F159" s="87">
        <v>0</v>
      </c>
      <c r="G159" s="81">
        <v>0</v>
      </c>
      <c r="H159" s="63"/>
    </row>
    <row r="160" spans="1:8" ht="19.5" thickBot="1">
      <c r="A160" s="49" t="s">
        <v>210</v>
      </c>
      <c r="B160" s="84"/>
      <c r="C160" s="86"/>
      <c r="D160" s="86"/>
      <c r="E160" s="86"/>
      <c r="F160" s="88"/>
      <c r="G160" s="82"/>
      <c r="H160" s="63"/>
    </row>
    <row r="161" spans="1:8" ht="94.5" thickBot="1">
      <c r="A161" s="49" t="s">
        <v>211</v>
      </c>
      <c r="B161" s="15" t="s">
        <v>157</v>
      </c>
      <c r="C161" s="53">
        <f>C162</f>
        <v>3</v>
      </c>
      <c r="D161" s="53">
        <f t="shared" ref="D161:E161" si="48">D162</f>
        <v>0</v>
      </c>
      <c r="E161" s="53">
        <f t="shared" si="48"/>
        <v>0</v>
      </c>
      <c r="F161" s="66">
        <v>0</v>
      </c>
      <c r="G161" s="67">
        <v>0</v>
      </c>
      <c r="H161" s="65"/>
    </row>
    <row r="162" spans="1:8" ht="57" thickBot="1">
      <c r="A162" s="49" t="s">
        <v>212</v>
      </c>
      <c r="B162" s="15" t="s">
        <v>158</v>
      </c>
      <c r="C162" s="53">
        <v>3</v>
      </c>
      <c r="D162" s="53">
        <v>0</v>
      </c>
      <c r="E162" s="53">
        <v>0</v>
      </c>
      <c r="F162" s="66">
        <v>0</v>
      </c>
      <c r="G162" s="67">
        <v>0</v>
      </c>
      <c r="H162" s="65"/>
    </row>
    <row r="163" spans="1:8" ht="69" customHeight="1">
      <c r="A163" s="69"/>
      <c r="B163" s="83" t="s">
        <v>237</v>
      </c>
      <c r="C163" s="85">
        <f>C165</f>
        <v>4</v>
      </c>
      <c r="D163" s="85">
        <f t="shared" ref="D163:E163" si="49">D165</f>
        <v>0</v>
      </c>
      <c r="E163" s="85">
        <f t="shared" si="49"/>
        <v>0</v>
      </c>
      <c r="F163" s="87">
        <f>E163/C163*100</f>
        <v>0</v>
      </c>
      <c r="G163" s="81" t="e">
        <f>E163/D163*100</f>
        <v>#DIV/0!</v>
      </c>
      <c r="H163" s="63"/>
    </row>
    <row r="164" spans="1:8" ht="19.5" thickBot="1">
      <c r="A164" s="49" t="s">
        <v>213</v>
      </c>
      <c r="B164" s="84"/>
      <c r="C164" s="86"/>
      <c r="D164" s="86"/>
      <c r="E164" s="86"/>
      <c r="F164" s="88"/>
      <c r="G164" s="82"/>
      <c r="H164" s="63"/>
    </row>
    <row r="165" spans="1:8" ht="94.5" thickBot="1">
      <c r="A165" s="49" t="s">
        <v>214</v>
      </c>
      <c r="B165" s="15" t="s">
        <v>159</v>
      </c>
      <c r="C165" s="53">
        <f>C166</f>
        <v>4</v>
      </c>
      <c r="D165" s="53">
        <f t="shared" ref="D165:E165" si="50">D166</f>
        <v>0</v>
      </c>
      <c r="E165" s="53">
        <f t="shared" si="50"/>
        <v>0</v>
      </c>
      <c r="F165" s="66">
        <f>E165/C165*100</f>
        <v>0</v>
      </c>
      <c r="G165" s="67" t="e">
        <f>E165/D165*100</f>
        <v>#DIV/0!</v>
      </c>
      <c r="H165" s="65"/>
    </row>
    <row r="166" spans="1:8" ht="75.75" thickBot="1">
      <c r="A166" s="49" t="s">
        <v>215</v>
      </c>
      <c r="B166" s="15" t="s">
        <v>160</v>
      </c>
      <c r="C166" s="53">
        <v>4</v>
      </c>
      <c r="D166" s="53">
        <v>0</v>
      </c>
      <c r="E166" s="53">
        <v>0</v>
      </c>
      <c r="F166" s="66">
        <f>E166/C166*100</f>
        <v>0</v>
      </c>
      <c r="G166" s="67" t="e">
        <f>E166/D166*100</f>
        <v>#DIV/0!</v>
      </c>
      <c r="H166" s="65"/>
    </row>
    <row r="167" spans="1:8" ht="169.5" thickBot="1">
      <c r="A167" s="48" t="s">
        <v>216</v>
      </c>
      <c r="B167" s="7" t="s">
        <v>238</v>
      </c>
      <c r="C167" s="8">
        <f>C168</f>
        <v>6303.2820000000002</v>
      </c>
      <c r="D167" s="8">
        <f t="shared" ref="D167:E167" si="51">D168</f>
        <v>2926.837</v>
      </c>
      <c r="E167" s="8">
        <f t="shared" si="51"/>
        <v>2926.837</v>
      </c>
      <c r="F167" s="61">
        <f>E168/C168*100</f>
        <v>46.433540495253105</v>
      </c>
      <c r="G167" s="62">
        <v>0</v>
      </c>
      <c r="H167" s="63"/>
    </row>
    <row r="168" spans="1:8" ht="94.5" thickBot="1">
      <c r="A168" s="49" t="s">
        <v>217</v>
      </c>
      <c r="B168" s="15" t="s">
        <v>239</v>
      </c>
      <c r="C168" s="5">
        <f>C169</f>
        <v>6303.2820000000002</v>
      </c>
      <c r="D168" s="5">
        <f t="shared" ref="D168:E168" si="52">D169</f>
        <v>2926.837</v>
      </c>
      <c r="E168" s="5">
        <f t="shared" si="52"/>
        <v>2926.837</v>
      </c>
      <c r="F168" s="66">
        <f>E169/C169*100</f>
        <v>46.433540495253105</v>
      </c>
      <c r="G168" s="67">
        <v>0</v>
      </c>
      <c r="H168" s="65"/>
    </row>
    <row r="169" spans="1:8" ht="94.5" thickBot="1">
      <c r="A169" s="49" t="s">
        <v>287</v>
      </c>
      <c r="B169" s="15" t="s">
        <v>161</v>
      </c>
      <c r="C169" s="70">
        <f>C170</f>
        <v>6303.2820000000002</v>
      </c>
      <c r="D169" s="5">
        <f t="shared" ref="D169:E169" si="53">D170</f>
        <v>2926.837</v>
      </c>
      <c r="E169" s="5">
        <f t="shared" si="53"/>
        <v>2926.837</v>
      </c>
      <c r="F169" s="66">
        <f t="shared" ref="F169" si="54">E170/C170*100</f>
        <v>46.433540495253105</v>
      </c>
      <c r="G169" s="67">
        <v>0</v>
      </c>
      <c r="H169" s="65"/>
    </row>
    <row r="170" spans="1:8" ht="75.75" thickBot="1">
      <c r="A170" s="49" t="s">
        <v>286</v>
      </c>
      <c r="B170" s="15" t="s">
        <v>162</v>
      </c>
      <c r="C170" s="70">
        <v>6303.2820000000002</v>
      </c>
      <c r="D170" s="5">
        <v>2926.837</v>
      </c>
      <c r="E170" s="5">
        <v>2926.837</v>
      </c>
      <c r="F170" s="66">
        <f>E170/C170*100</f>
        <v>46.433540495253105</v>
      </c>
      <c r="G170" s="67">
        <v>0</v>
      </c>
      <c r="H170" s="65"/>
    </row>
    <row r="171" spans="1:8" ht="150.75" thickBot="1">
      <c r="A171" s="48" t="s">
        <v>218</v>
      </c>
      <c r="B171" s="7" t="s">
        <v>240</v>
      </c>
      <c r="C171" s="8">
        <f>C172</f>
        <v>2738.7169999999996</v>
      </c>
      <c r="D171" s="8">
        <f t="shared" ref="D171:E171" si="55">D172</f>
        <v>2634.453</v>
      </c>
      <c r="E171" s="8">
        <f t="shared" si="55"/>
        <v>2634.453</v>
      </c>
      <c r="F171" s="66">
        <f>E171/C171*100</f>
        <v>96.192961886898146</v>
      </c>
      <c r="G171" s="62">
        <v>0</v>
      </c>
      <c r="H171" s="63"/>
    </row>
    <row r="172" spans="1:8" ht="75.75" thickBot="1">
      <c r="A172" s="49" t="s">
        <v>219</v>
      </c>
      <c r="B172" s="7" t="s">
        <v>163</v>
      </c>
      <c r="C172" s="5">
        <f>C173</f>
        <v>2738.7169999999996</v>
      </c>
      <c r="D172" s="5">
        <f t="shared" ref="D172:E172" si="56">D173</f>
        <v>2634.453</v>
      </c>
      <c r="E172" s="5">
        <f t="shared" si="56"/>
        <v>2634.453</v>
      </c>
      <c r="F172" s="66">
        <f t="shared" ref="F172:F175" si="57">E172/C172*100</f>
        <v>96.192961886898146</v>
      </c>
      <c r="G172" s="67">
        <v>0</v>
      </c>
      <c r="H172" s="65"/>
    </row>
    <row r="173" spans="1:8" ht="94.5" thickBot="1">
      <c r="A173" s="49" t="s">
        <v>220</v>
      </c>
      <c r="B173" s="15" t="s">
        <v>164</v>
      </c>
      <c r="C173" s="5">
        <f>C174+C175</f>
        <v>2738.7169999999996</v>
      </c>
      <c r="D173" s="5">
        <f t="shared" ref="D173:E173" si="58">D174+D175</f>
        <v>2634.453</v>
      </c>
      <c r="E173" s="5">
        <f t="shared" si="58"/>
        <v>2634.453</v>
      </c>
      <c r="F173" s="66">
        <f t="shared" si="57"/>
        <v>96.192961886898146</v>
      </c>
      <c r="G173" s="67">
        <v>0</v>
      </c>
      <c r="H173" s="65"/>
    </row>
    <row r="174" spans="1:8" ht="81" customHeight="1" thickBot="1">
      <c r="A174" s="49" t="s">
        <v>225</v>
      </c>
      <c r="B174" s="71" t="s">
        <v>224</v>
      </c>
      <c r="C174" s="53">
        <v>658.61300000000006</v>
      </c>
      <c r="D174" s="5">
        <v>658.61300000000006</v>
      </c>
      <c r="E174" s="5">
        <v>658.61300000000006</v>
      </c>
      <c r="F174" s="66">
        <f t="shared" si="57"/>
        <v>100</v>
      </c>
      <c r="G174" s="67">
        <v>0</v>
      </c>
      <c r="H174" s="65"/>
    </row>
    <row r="175" spans="1:8" ht="59.25" customHeight="1" thickBot="1">
      <c r="A175" s="49" t="s">
        <v>165</v>
      </c>
      <c r="B175" s="15" t="s">
        <v>166</v>
      </c>
      <c r="C175" s="5">
        <v>2080.1039999999998</v>
      </c>
      <c r="D175" s="5">
        <v>1975.84</v>
      </c>
      <c r="E175" s="5">
        <v>1975.84</v>
      </c>
      <c r="F175" s="66">
        <f t="shared" si="57"/>
        <v>94.987558314391976</v>
      </c>
      <c r="G175" s="67">
        <v>0</v>
      </c>
      <c r="H175" s="65"/>
    </row>
    <row r="176" spans="1:8" ht="77.25" customHeight="1" thickBot="1">
      <c r="A176" s="49" t="s">
        <v>267</v>
      </c>
      <c r="B176" s="15" t="s">
        <v>268</v>
      </c>
      <c r="C176" s="53">
        <f>C177+C178</f>
        <v>2</v>
      </c>
      <c r="D176" s="53">
        <f t="shared" ref="D176:E176" si="59">D177+D178</f>
        <v>0</v>
      </c>
      <c r="E176" s="53">
        <f t="shared" si="59"/>
        <v>0</v>
      </c>
      <c r="F176" s="66">
        <v>0</v>
      </c>
      <c r="G176" s="67">
        <v>0</v>
      </c>
      <c r="H176" s="65"/>
    </row>
    <row r="177" spans="1:8" ht="63.75" customHeight="1" thickBot="1">
      <c r="A177" s="49" t="s">
        <v>265</v>
      </c>
      <c r="B177" s="15" t="s">
        <v>140</v>
      </c>
      <c r="C177" s="53">
        <v>1.7</v>
      </c>
      <c r="D177" s="53">
        <v>0</v>
      </c>
      <c r="E177" s="53">
        <v>0</v>
      </c>
      <c r="F177" s="66">
        <v>0</v>
      </c>
      <c r="G177" s="67">
        <v>0</v>
      </c>
      <c r="H177" s="65"/>
    </row>
    <row r="178" spans="1:8" ht="37.5" customHeight="1" thickBot="1">
      <c r="A178" s="49" t="s">
        <v>264</v>
      </c>
      <c r="B178" s="15" t="s">
        <v>266</v>
      </c>
      <c r="C178" s="53">
        <v>0.3</v>
      </c>
      <c r="D178" s="53">
        <v>0</v>
      </c>
      <c r="E178" s="53">
        <v>0</v>
      </c>
      <c r="F178" s="66">
        <v>0</v>
      </c>
      <c r="G178" s="67">
        <v>0</v>
      </c>
      <c r="H178" s="65"/>
    </row>
    <row r="179" spans="1:8" ht="113.25" thickBot="1">
      <c r="A179" s="48">
        <v>9900000000</v>
      </c>
      <c r="B179" s="7" t="s">
        <v>167</v>
      </c>
      <c r="C179" s="64">
        <f>C180+C182</f>
        <v>32.677999999999997</v>
      </c>
      <c r="D179" s="64">
        <f t="shared" ref="D179:E179" si="60">D180+D182</f>
        <v>27.678000000000001</v>
      </c>
      <c r="E179" s="64">
        <f t="shared" si="60"/>
        <v>27.678000000000001</v>
      </c>
      <c r="F179" s="66">
        <f>E179/C179*100</f>
        <v>84.699185996695036</v>
      </c>
      <c r="G179" s="62">
        <f>D179/E179*100</f>
        <v>100</v>
      </c>
      <c r="H179" s="63"/>
    </row>
    <row r="180" spans="1:8" ht="79.5" customHeight="1" thickBot="1">
      <c r="A180" s="49" t="s">
        <v>270</v>
      </c>
      <c r="B180" s="15" t="s">
        <v>271</v>
      </c>
      <c r="C180" s="53">
        <f>C181</f>
        <v>27.678000000000001</v>
      </c>
      <c r="D180" s="53">
        <f t="shared" ref="D180:E180" si="61">D181</f>
        <v>27.678000000000001</v>
      </c>
      <c r="E180" s="53">
        <f t="shared" si="61"/>
        <v>27.678000000000001</v>
      </c>
      <c r="F180" s="66">
        <f>E180/C180*100</f>
        <v>100</v>
      </c>
      <c r="G180" s="62">
        <f t="shared" ref="G180:G181" si="62">D180/E180*100</f>
        <v>100</v>
      </c>
      <c r="H180" s="63"/>
    </row>
    <row r="181" spans="1:8" ht="38.25" thickBot="1">
      <c r="A181" s="49" t="s">
        <v>269</v>
      </c>
      <c r="B181" s="15" t="s">
        <v>254</v>
      </c>
      <c r="C181" s="53">
        <v>27.678000000000001</v>
      </c>
      <c r="D181" s="8">
        <v>27.678000000000001</v>
      </c>
      <c r="E181" s="8">
        <v>27.678000000000001</v>
      </c>
      <c r="F181" s="61">
        <f>E181/D181*100</f>
        <v>100</v>
      </c>
      <c r="G181" s="62">
        <f t="shared" si="62"/>
        <v>100</v>
      </c>
      <c r="H181" s="63"/>
    </row>
    <row r="182" spans="1:8" ht="19.5" thickBot="1">
      <c r="A182" s="49">
        <v>9920000000</v>
      </c>
      <c r="B182" s="15" t="s">
        <v>79</v>
      </c>
      <c r="C182" s="53">
        <v>5</v>
      </c>
      <c r="D182" s="8">
        <v>0</v>
      </c>
      <c r="E182" s="8">
        <v>0</v>
      </c>
      <c r="F182" s="61">
        <v>0</v>
      </c>
      <c r="G182" s="62">
        <v>0</v>
      </c>
      <c r="H182" s="63"/>
    </row>
    <row r="183" spans="1:8" ht="38.25" thickBot="1">
      <c r="A183" s="49">
        <v>9920022800</v>
      </c>
      <c r="B183" s="15" t="s">
        <v>168</v>
      </c>
      <c r="C183" s="53">
        <v>5</v>
      </c>
      <c r="D183" s="8">
        <v>0</v>
      </c>
      <c r="E183" s="8">
        <v>0</v>
      </c>
      <c r="F183" s="61">
        <v>0</v>
      </c>
      <c r="G183" s="62">
        <v>0</v>
      </c>
      <c r="H183" s="63"/>
    </row>
    <row r="184" spans="1:8" ht="19.5" thickBot="1">
      <c r="A184" s="72" t="s">
        <v>169</v>
      </c>
      <c r="B184" s="73"/>
      <c r="C184" s="74">
        <f>C171+C167+C152+C144+C137+C126+C109+C179+C176</f>
        <v>59065.673999999999</v>
      </c>
      <c r="D184" s="74">
        <f>D171+D167+D152+D144+D137+D126+D109+D179+D176</f>
        <v>21441.1</v>
      </c>
      <c r="E184" s="74">
        <f>E171+E167+E152+E144+E137+E126+E109+E179+E176</f>
        <v>21441.1</v>
      </c>
      <c r="F184" s="61">
        <f>E184/C184*100</f>
        <v>36.300440760229023</v>
      </c>
      <c r="G184" s="62">
        <v>100</v>
      </c>
      <c r="H184" s="63"/>
    </row>
    <row r="185" spans="1:8">
      <c r="A185" s="75"/>
    </row>
  </sheetData>
  <mergeCells count="32">
    <mergeCell ref="E103:G103"/>
    <mergeCell ref="E1:G1"/>
    <mergeCell ref="B118:B120"/>
    <mergeCell ref="D118:D120"/>
    <mergeCell ref="E118:E120"/>
    <mergeCell ref="F118:F120"/>
    <mergeCell ref="C118:C120"/>
    <mergeCell ref="F77:I77"/>
    <mergeCell ref="A2:G2"/>
    <mergeCell ref="G118:G120"/>
    <mergeCell ref="A5:A6"/>
    <mergeCell ref="B5:B6"/>
    <mergeCell ref="C5:D5"/>
    <mergeCell ref="E5:E6"/>
    <mergeCell ref="F5:F6"/>
    <mergeCell ref="G5:G6"/>
    <mergeCell ref="G80:I80"/>
    <mergeCell ref="A78:G78"/>
    <mergeCell ref="A105:G105"/>
    <mergeCell ref="A118:A120"/>
    <mergeCell ref="G163:G164"/>
    <mergeCell ref="B159:B160"/>
    <mergeCell ref="C159:C160"/>
    <mergeCell ref="D159:D160"/>
    <mergeCell ref="E159:E160"/>
    <mergeCell ref="F159:F160"/>
    <mergeCell ref="G159:G160"/>
    <mergeCell ref="B163:B164"/>
    <mergeCell ref="C163:C164"/>
    <mergeCell ref="D163:D164"/>
    <mergeCell ref="E163:E164"/>
    <mergeCell ref="F163:F164"/>
  </mergeCells>
  <pageMargins left="0.7" right="0.7" top="0.75" bottom="0.75" header="0.3" footer="0.3"/>
  <pageSetup paperSize="9" scale="44" orientation="portrait" r:id="rId1"/>
  <rowBreaks count="4" manualBreakCount="4">
    <brk id="31" max="8" man="1"/>
    <brk id="53" max="16383" man="1"/>
    <brk id="75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2023-07-28T12:46:04Z</cp:lastPrinted>
  <dcterms:created xsi:type="dcterms:W3CDTF">2021-07-06T15:30:06Z</dcterms:created>
  <dcterms:modified xsi:type="dcterms:W3CDTF">2023-08-02T07:57:27Z</dcterms:modified>
</cp:coreProperties>
</file>