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490" windowHeight="3405"/>
  </bookViews>
  <sheets>
    <sheet name="Лист1" sheetId="1" r:id="rId1"/>
  </sheets>
  <definedNames>
    <definedName name="_xlnm.Print_Area" localSheetId="0">Лист1!$A$1:$I$190</definedName>
  </definedNames>
  <calcPr calcId="124519"/>
</workbook>
</file>

<file path=xl/calcChain.xml><?xml version="1.0" encoding="utf-8"?>
<calcChain xmlns="http://schemas.openxmlformats.org/spreadsheetml/2006/main">
  <c r="G98" i="1"/>
  <c r="D184"/>
  <c r="E184"/>
  <c r="D185"/>
  <c r="E185"/>
  <c r="C184"/>
  <c r="C190" s="1"/>
  <c r="G187"/>
  <c r="F187"/>
  <c r="D33" l="1"/>
  <c r="E33"/>
  <c r="C33"/>
  <c r="G38"/>
  <c r="F38"/>
  <c r="E18"/>
  <c r="F26"/>
  <c r="G26"/>
  <c r="G174"/>
  <c r="G175"/>
  <c r="F174"/>
  <c r="D147"/>
  <c r="E147"/>
  <c r="C147"/>
  <c r="G150"/>
  <c r="F150"/>
  <c r="D139"/>
  <c r="D138" s="1"/>
  <c r="E139"/>
  <c r="E138" s="1"/>
  <c r="C139"/>
  <c r="F144"/>
  <c r="G144"/>
  <c r="D39"/>
  <c r="E39"/>
  <c r="D46"/>
  <c r="E46"/>
  <c r="C46"/>
  <c r="F51"/>
  <c r="G51"/>
  <c r="C39"/>
  <c r="F41"/>
  <c r="G41"/>
  <c r="F25"/>
  <c r="G25"/>
  <c r="G188"/>
  <c r="G189"/>
  <c r="F186"/>
  <c r="G183"/>
  <c r="F183"/>
  <c r="F179"/>
  <c r="F180"/>
  <c r="F171"/>
  <c r="F176"/>
  <c r="F177"/>
  <c r="D182"/>
  <c r="D181" s="1"/>
  <c r="E182"/>
  <c r="C182"/>
  <c r="C181" s="1"/>
  <c r="F143"/>
  <c r="G143"/>
  <c r="G101"/>
  <c r="E79"/>
  <c r="D69"/>
  <c r="C18"/>
  <c r="D18"/>
  <c r="F40"/>
  <c r="G40"/>
  <c r="G34"/>
  <c r="G35"/>
  <c r="F35"/>
  <c r="F34"/>
  <c r="F182" l="1"/>
  <c r="G182"/>
  <c r="E181"/>
  <c r="G39"/>
  <c r="F39"/>
  <c r="F181" l="1"/>
  <c r="G181"/>
  <c r="G177"/>
  <c r="G179"/>
  <c r="G180"/>
  <c r="G149"/>
  <c r="F149"/>
  <c r="D133"/>
  <c r="D132" s="1"/>
  <c r="E133"/>
  <c r="E132" s="1"/>
  <c r="C133"/>
  <c r="G136"/>
  <c r="F136"/>
  <c r="C127"/>
  <c r="G94"/>
  <c r="F43" l="1"/>
  <c r="G43"/>
  <c r="G50"/>
  <c r="F50"/>
  <c r="C159" l="1"/>
  <c r="C158" s="1"/>
  <c r="F156"/>
  <c r="D127"/>
  <c r="E127"/>
  <c r="G42"/>
  <c r="F14"/>
  <c r="C132"/>
  <c r="E153"/>
  <c r="D153"/>
  <c r="C153"/>
  <c r="C66"/>
  <c r="C64"/>
  <c r="F54"/>
  <c r="G54"/>
  <c r="E8"/>
  <c r="G22"/>
  <c r="F22"/>
  <c r="C138"/>
  <c r="F141"/>
  <c r="G141"/>
  <c r="D159"/>
  <c r="D158" s="1"/>
  <c r="E159"/>
  <c r="G130"/>
  <c r="G129"/>
  <c r="G124"/>
  <c r="F124"/>
  <c r="C69"/>
  <c r="D120"/>
  <c r="D117" s="1"/>
  <c r="E120"/>
  <c r="E117" s="1"/>
  <c r="F94"/>
  <c r="G49"/>
  <c r="G48"/>
  <c r="G37"/>
  <c r="G36"/>
  <c r="C146"/>
  <c r="C145" s="1"/>
  <c r="F130"/>
  <c r="G186"/>
  <c r="C185"/>
  <c r="D178"/>
  <c r="E178"/>
  <c r="F175" s="1"/>
  <c r="C178"/>
  <c r="C176"/>
  <c r="C120"/>
  <c r="C117" s="1"/>
  <c r="C116" s="1"/>
  <c r="H105"/>
  <c r="I105"/>
  <c r="F89"/>
  <c r="G89"/>
  <c r="E89"/>
  <c r="I91"/>
  <c r="H91"/>
  <c r="G74"/>
  <c r="F74"/>
  <c r="D73"/>
  <c r="E73"/>
  <c r="C73"/>
  <c r="G68"/>
  <c r="D57"/>
  <c r="E57"/>
  <c r="C57"/>
  <c r="G59"/>
  <c r="F59"/>
  <c r="F23"/>
  <c r="G23"/>
  <c r="G142"/>
  <c r="E94"/>
  <c r="E76"/>
  <c r="C76"/>
  <c r="D64"/>
  <c r="E64"/>
  <c r="G53"/>
  <c r="F53"/>
  <c r="E52"/>
  <c r="D52"/>
  <c r="C52"/>
  <c r="F42"/>
  <c r="G119"/>
  <c r="F119"/>
  <c r="D176"/>
  <c r="E176"/>
  <c r="G171"/>
  <c r="D170"/>
  <c r="D168" s="1"/>
  <c r="E170"/>
  <c r="C170"/>
  <c r="C168" s="1"/>
  <c r="D166"/>
  <c r="D164" s="1"/>
  <c r="E166"/>
  <c r="E164" s="1"/>
  <c r="C166"/>
  <c r="C164" s="1"/>
  <c r="D162"/>
  <c r="D161" s="1"/>
  <c r="E162"/>
  <c r="C162"/>
  <c r="C161" s="1"/>
  <c r="F163"/>
  <c r="F160"/>
  <c r="G163"/>
  <c r="G160"/>
  <c r="G156"/>
  <c r="G154"/>
  <c r="G155"/>
  <c r="G148"/>
  <c r="G140"/>
  <c r="G137"/>
  <c r="G134"/>
  <c r="G135"/>
  <c r="G128"/>
  <c r="G123"/>
  <c r="G122"/>
  <c r="G121"/>
  <c r="G118"/>
  <c r="F155"/>
  <c r="F154"/>
  <c r="F148"/>
  <c r="F142"/>
  <c r="F140"/>
  <c r="F137"/>
  <c r="G32"/>
  <c r="F32"/>
  <c r="D173" l="1"/>
  <c r="D172" s="1"/>
  <c r="F173"/>
  <c r="E173"/>
  <c r="C173"/>
  <c r="C172" s="1"/>
  <c r="F178"/>
  <c r="F170"/>
  <c r="G176"/>
  <c r="G178"/>
  <c r="D116"/>
  <c r="D115" s="1"/>
  <c r="E116"/>
  <c r="E115" s="1"/>
  <c r="G47"/>
  <c r="F185"/>
  <c r="F132"/>
  <c r="G184"/>
  <c r="D131"/>
  <c r="C131"/>
  <c r="G185"/>
  <c r="E131"/>
  <c r="G73"/>
  <c r="F139"/>
  <c r="F138"/>
  <c r="F73"/>
  <c r="D157"/>
  <c r="G159"/>
  <c r="C157"/>
  <c r="F52"/>
  <c r="G52"/>
  <c r="G120"/>
  <c r="F147"/>
  <c r="E158"/>
  <c r="G139"/>
  <c r="G127"/>
  <c r="G138"/>
  <c r="F159"/>
  <c r="G162"/>
  <c r="G147"/>
  <c r="E161"/>
  <c r="G161" s="1"/>
  <c r="G170"/>
  <c r="E168"/>
  <c r="F168" s="1"/>
  <c r="F162"/>
  <c r="F21"/>
  <c r="G21"/>
  <c r="G11"/>
  <c r="F172" l="1"/>
  <c r="F184"/>
  <c r="E172"/>
  <c r="G172" s="1"/>
  <c r="G173"/>
  <c r="G158"/>
  <c r="E157"/>
  <c r="F161"/>
  <c r="F158"/>
  <c r="G168"/>
  <c r="G157" l="1"/>
  <c r="F157"/>
  <c r="F134"/>
  <c r="F135"/>
  <c r="F129"/>
  <c r="F128"/>
  <c r="F127"/>
  <c r="F122"/>
  <c r="F123"/>
  <c r="F118"/>
  <c r="F120"/>
  <c r="F121"/>
  <c r="D146"/>
  <c r="D145" s="1"/>
  <c r="E146"/>
  <c r="E145" s="1"/>
  <c r="I90"/>
  <c r="I93"/>
  <c r="I94"/>
  <c r="I95"/>
  <c r="I97"/>
  <c r="I99"/>
  <c r="I102"/>
  <c r="I103"/>
  <c r="I104"/>
  <c r="H90"/>
  <c r="H92"/>
  <c r="H93"/>
  <c r="H94"/>
  <c r="H95"/>
  <c r="H97"/>
  <c r="H99"/>
  <c r="H100"/>
  <c r="H102"/>
  <c r="H103"/>
  <c r="H104"/>
  <c r="F101"/>
  <c r="E101"/>
  <c r="F98"/>
  <c r="E98"/>
  <c r="F96"/>
  <c r="G96"/>
  <c r="E96"/>
  <c r="C79"/>
  <c r="G58"/>
  <c r="G61"/>
  <c r="G65"/>
  <c r="G67"/>
  <c r="G70"/>
  <c r="G71"/>
  <c r="G72"/>
  <c r="F58"/>
  <c r="F60"/>
  <c r="F61"/>
  <c r="F65"/>
  <c r="F67"/>
  <c r="F68"/>
  <c r="F70"/>
  <c r="F71"/>
  <c r="F72"/>
  <c r="E69"/>
  <c r="D66"/>
  <c r="E66"/>
  <c r="D62"/>
  <c r="C62"/>
  <c r="G63"/>
  <c r="G31"/>
  <c r="G45"/>
  <c r="F31"/>
  <c r="F36"/>
  <c r="F37"/>
  <c r="F45"/>
  <c r="F47"/>
  <c r="F48"/>
  <c r="F49"/>
  <c r="F33"/>
  <c r="D44"/>
  <c r="E44"/>
  <c r="C44"/>
  <c r="C29" s="1"/>
  <c r="D30"/>
  <c r="E30"/>
  <c r="C30"/>
  <c r="G9"/>
  <c r="G10"/>
  <c r="G12"/>
  <c r="G13"/>
  <c r="G14"/>
  <c r="G15"/>
  <c r="G16"/>
  <c r="G17"/>
  <c r="G19"/>
  <c r="G20"/>
  <c r="G24"/>
  <c r="F9"/>
  <c r="F10"/>
  <c r="F11"/>
  <c r="F12"/>
  <c r="F13"/>
  <c r="F15"/>
  <c r="F16"/>
  <c r="F17"/>
  <c r="F19"/>
  <c r="F20"/>
  <c r="F24"/>
  <c r="E27"/>
  <c r="D8"/>
  <c r="D27" s="1"/>
  <c r="C8"/>
  <c r="E106" l="1"/>
  <c r="E88" s="1"/>
  <c r="D75"/>
  <c r="E29"/>
  <c r="E28" s="1"/>
  <c r="E55" s="1"/>
  <c r="D29"/>
  <c r="D28" s="1"/>
  <c r="D55" s="1"/>
  <c r="G106"/>
  <c r="G88" s="1"/>
  <c r="C28"/>
  <c r="F106"/>
  <c r="G33"/>
  <c r="C75"/>
  <c r="G46"/>
  <c r="G146"/>
  <c r="D152"/>
  <c r="D151"/>
  <c r="D190" s="1"/>
  <c r="G153"/>
  <c r="E151"/>
  <c r="E190" s="1"/>
  <c r="G116"/>
  <c r="G117"/>
  <c r="C152"/>
  <c r="C151"/>
  <c r="G133"/>
  <c r="G132"/>
  <c r="E152"/>
  <c r="F153"/>
  <c r="F146"/>
  <c r="F44"/>
  <c r="G66"/>
  <c r="H98"/>
  <c r="I89"/>
  <c r="I96"/>
  <c r="F133"/>
  <c r="G44"/>
  <c r="I98"/>
  <c r="F117"/>
  <c r="I101"/>
  <c r="H101"/>
  <c r="H96"/>
  <c r="H89"/>
  <c r="F46"/>
  <c r="G30"/>
  <c r="F30"/>
  <c r="F18"/>
  <c r="G18"/>
  <c r="C27"/>
  <c r="F8"/>
  <c r="F66"/>
  <c r="F64"/>
  <c r="G64"/>
  <c r="E62"/>
  <c r="E75" s="1"/>
  <c r="F63"/>
  <c r="F57"/>
  <c r="G57"/>
  <c r="F69"/>
  <c r="G69"/>
  <c r="G8"/>
  <c r="G190" l="1"/>
  <c r="G62"/>
  <c r="C115"/>
  <c r="G152"/>
  <c r="G151"/>
  <c r="G131"/>
  <c r="G145"/>
  <c r="F151"/>
  <c r="F152"/>
  <c r="F145"/>
  <c r="F28"/>
  <c r="F131"/>
  <c r="F116"/>
  <c r="F88"/>
  <c r="I88" s="1"/>
  <c r="I106"/>
  <c r="H106"/>
  <c r="H88"/>
  <c r="G28"/>
  <c r="G29"/>
  <c r="F29"/>
  <c r="C55"/>
  <c r="F62"/>
  <c r="G27"/>
  <c r="F27"/>
  <c r="F115" l="1"/>
  <c r="G55"/>
  <c r="F55"/>
  <c r="F75"/>
</calcChain>
</file>

<file path=xl/sharedStrings.xml><?xml version="1.0" encoding="utf-8"?>
<sst xmlns="http://schemas.openxmlformats.org/spreadsheetml/2006/main" count="359" uniqueCount="306">
  <si>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</si>
  <si>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</si>
  <si>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</si>
  <si>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</si>
  <si>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</si>
  <si>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</si>
  <si>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</si>
  <si>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</si>
  <si>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</si>
  <si>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</si>
  <si>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</si>
  <si>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</si>
  <si>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</si>
  <si>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</si>
  <si>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</si>
  <si>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</si>
  <si>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</si>
  <si>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</si>
  <si>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</si>
  <si>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</si>
  <si>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</si>
  <si>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</si>
  <si>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</si>
  <si>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</si>
  <si>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</si>
  <si>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</si>
  <si>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</si>
  <si>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</si>
  <si>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</si>
  <si>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</si>
  <si>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</si>
  <si>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</si>
  <si>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</si>
  <si>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</si>
  <si>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</si>
  <si>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</si>
  <si>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</si>
  <si>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</si>
  <si>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</si>
  <si>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</si>
  <si>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</si>
  <si>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</si>
  <si>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</si>
  <si>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</si>
  <si>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</si>
  <si>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</si>
  <si>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</si>
  <si>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</si>
  <si>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</si>
  <si>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</si>
  <si>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</si>
  <si>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</si>
  <si>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</si>
  <si>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</si>
  <si>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</si>
  <si>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</si>
  <si>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</si>
  <si>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</si>
  <si>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</si>
  <si>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</si>
  <si>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</si>
  <si>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</si>
  <si>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</si>
  <si>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</si>
  <si>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</si>
  <si>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</si>
  <si>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</si>
  <si>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</si>
  <si>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</si>
  <si>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</si>
  <si>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</si>
  <si>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</si>
  <si>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</si>
  <si>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</si>
  <si>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</si>
  <si>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</si>
  <si>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</si>
  <si>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</si>
  <si>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</si>
  <si>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</si>
  <si>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</si>
  <si>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</si>
  <si>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</si>
  <si>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</si>
  <si>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</si>
  <si>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</si>
  <si>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</si>
  <si>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</si>
  <si>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</si>
  <si>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</si>
  <si>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</si>
  <si>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</si>
  <si>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</si>
  <si>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</si>
  <si>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</si>
  <si>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</si>
  <si>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</si>
  <si>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</si>
  <si>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</si>
  <si>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</si>
  <si>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</si>
  <si>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</si>
  <si>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</si>
  <si>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</si>
  <si>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</si>
  <si>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</si>
  <si>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</si>
  <si>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</si>
  <si>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</si>
  <si>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</si>
  <si>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</si>
  <si>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</si>
  <si>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</si>
  <si>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</si>
  <si>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</si>
  <si>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</si>
  <si>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</si>
  <si>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</si>
  <si>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</si>
  <si>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</si>
  <si>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</si>
  <si>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</si>
  <si>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</si>
  <si>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</si>
  <si>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</si>
  <si>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</si>
  <si>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</si>
  <si>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</si>
  <si>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</si>
  <si>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</si>
  <si>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</si>
  <si>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</si>
  <si>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</si>
  <si>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</si>
  <si>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</si>
  <si>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</si>
  <si>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</si>
  <si>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</si>
  <si>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</si>
  <si>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</si>
  <si>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</si>
  <si>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</si>
  <si>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</si>
  <si>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</si>
  <si>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</si>
  <si>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</si>
  <si>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</si>
  <si>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</si>
  <si>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</si>
  <si>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</si>
  <si>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</si>
  <si>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</si>
  <si>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</si>
  <si>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</si>
  <si>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</si>
  <si>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</si>
  <si>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</si>
  <si>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</si>
  <si>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</si>
  <si>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</si>
  <si>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</si>
  <si>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</si>
  <si>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</si>
  <si>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</si>
  <si>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</si>
  <si>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</si>
  <si>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</si>
  <si>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</si>
  <si>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</si>
  <si>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</si>
  <si>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</si>
  <si>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</si>
  <si>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</si>
  <si>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</si>
  <si>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</si>
  <si>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</si>
  <si>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</si>
  <si>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</si>
  <si>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</si>
  <si>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</si>
  <si>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</si>
  <si>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</si>
  <si>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</si>
  <si>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</si>
  <si>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</si>
  <si>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</si>
  <si>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</si>
  <si>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</si>
  <si>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</si>
  <si>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</si>
  <si>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</si>
  <si>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</si>
  <si>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</si>
  <si>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</si>
  <si>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</si>
  <si>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</si>
  <si>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</si>
  <si>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</si>
  <si>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</si>
  <si>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</si>
  <si>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</si>
  <si>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0300000000</t>
  </si>
  <si>
    <t xml:space="preserve">901 111 09045 10 0000 120 </t>
  </si>
  <si>
    <t xml:space="preserve"> Доходы от сдачи в аренду имущества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</si>
  <si>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</si>
  <si>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</si>
  <si>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</si>
  <si>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</si>
  <si>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</si>
  <si>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</si>
  <si>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</si>
  <si>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</si>
  <si>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</si>
  <si>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</si>
  <si>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</si>
  <si>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</si>
  <si>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</si>
  <si>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</si>
  <si>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</si>
  <si>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</si>
  <si>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</si>
  <si>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</si>
  <si>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</si>
  <si>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</si>
  <si>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</si>
  <si>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</si>
  <si>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</si>
  <si>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</si>
  <si>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</si>
  <si>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</si>
  <si>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</si>
  <si>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</si>
  <si>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</si>
  <si>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</si>
  <si>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</si>
  <si>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</si>
  <si>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</si>
  <si>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</si>
  <si>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</si>
  <si>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</si>
  <si>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</si>
  <si>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</si>
  <si>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</si>
  <si>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</si>
  <si>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</si>
  <si>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</si>
  <si>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Прочие безвозмездные поступления в бюджеты сельских поселений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</si>
  <si>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</si>
  <si>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000 202 49999 10 0000 150</t>
  </si>
  <si>
    <t>Прочие межбюджетные трансферты, предаваемые бюджетам сельских поселений</t>
  </si>
  <si>
    <t>000 202 29999 10 9290 150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</si>
  <si>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пунктов,проездов к дворовым территориям многоквартирных домов населенных пунктов</t>
  </si>
  <si>
    <t>0220168430</t>
  </si>
  <si>
    <t>Расходы по обустройству мест для сбора ТБО</t>
  </si>
  <si>
    <t xml:space="preserve">03201S3080 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</si>
  <si>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</si>
  <si>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000 2 02 25154 00 9573 150</t>
  </si>
  <si>
    <t>Субсидии бюджетам на реализацию мероприятий по модернизации коммунальной инфраструктуры (за счет средств федерального бюджета)</t>
  </si>
  <si>
    <t>000 2 02 25154 00 9572 150</t>
  </si>
  <si>
    <t>Субсидии бюджетам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</si>
  <si>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000 2 02 29999 10 9282 150</t>
  </si>
  <si>
    <t>Прочие субсидии бюджетам  сельских поселений на капитальный ремонт сетей и сооружений водоотведения в населенных пунктах Пензенской области</t>
  </si>
  <si>
    <t>План на 2025 год</t>
  </si>
  <si>
    <t>Расходы на капитальный ремонт сетей и сооружений водоотведения в населенных пунктах Пензенской области</t>
  </si>
  <si>
    <t>02301S1310</t>
  </si>
  <si>
    <t>Расходы на реализацию мероприятий по модернизации коммунальной инфраструктуры</t>
  </si>
  <si>
    <t>023И351540</t>
  </si>
  <si>
    <t>Подпрограмма «Развитие и совершенствование гражданской обороны Русско-Камешкирского сельсовета Камешкирского района Пензенской области»</t>
  </si>
  <si>
    <t xml:space="preserve"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в Русско-Камешкирском сельсовете Камешкирского района Пензенской области»
</t>
  </si>
  <si>
    <t>Совершенствование материальной базы гражданской обороны Русско-Камешкирского сельсовета Камешкирского района Пензенской области на военное время</t>
  </si>
  <si>
    <t>0920106200</t>
  </si>
  <si>
    <t>0920000000</t>
  </si>
  <si>
    <t>0900000000</t>
  </si>
  <si>
    <t>902 117 15030 10 0000 150</t>
  </si>
  <si>
    <t>Инициативные платежи, зачисляемые в бюджеты сельских поселений</t>
  </si>
  <si>
    <t>1 202 29999 10 9208 150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</si>
  <si>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</si>
  <si>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1 202 49999 10 9499 150</t>
  </si>
  <si>
    <t>Иные межбюджетные трансферты передаваемые бюджетам сельских поселений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</si>
  <si>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План за 2 квартал  2025 года</t>
  </si>
  <si>
    <t>Исполнено за 2 картал 2025 года</t>
  </si>
  <si>
    <t>Расходы на приобретение коммунальной техники</t>
  </si>
  <si>
    <t xml:space="preserve"> 03201SФ333 </t>
  </si>
  <si>
    <t>Расходы на ремонт автомобильной дороги по ул. Радищева от перекрестка с ул. Гагарина в с.Русский Камешкир Камешкирского района</t>
  </si>
  <si>
    <t>0610161470</t>
  </si>
  <si>
    <t>Расходы на реализацию инициативных проектов жителей муниципальных образований Пензенской области в сфере благоустройства за счет средств инициативных платежей</t>
  </si>
  <si>
    <t>06101S1470</t>
  </si>
  <si>
    <t>Расходы на реализацию инициативных проектов жителей муниципальных образований Пензенской области в сфере благоустройства</t>
  </si>
  <si>
    <t xml:space="preserve">
ОТЧЕТ
ОБ ИСПОЛНЕНИИ БЮДЖЕТА РУССО-КАМЕШКИРСКОГО СЕЛЬСОВЕТА
КАМЕШКИРСКОГО РАЙОНА ПЕНЗЕНСКОЙ ОБЛАСТИ ЗА 3 квартал  2025 года
</t>
  </si>
  <si>
    <t>903 117 01050 10 0000 180</t>
  </si>
  <si>
    <t xml:space="preserve">Невыясннные поступления, зачисляемые в бюджеты сельских поселений </t>
  </si>
  <si>
    <t>000 207 05010 10 0000 150</t>
  </si>
  <si>
    <t>Прочие поступления от физических и юридических лиц на финансовое обеспечение дорожной деятенльности, в том числе на добровольное пожертвований, в отношении автомобильных дорог общего пользования местного значения сельских поселений</t>
  </si>
  <si>
    <t>1 202 29900 10 7929 150</t>
  </si>
  <si>
    <t>000 202 25555 10 9508 150</t>
  </si>
  <si>
    <t>Субсидии бюджетам муниципальных образований Камешкирского района Пензенской области в целях софинансирования расходных обязательств, возникающих при выполнении полномочий по решению вопросов местного значения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</si>
  <si>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3 квартал 2025 года»
от   06.10.2025г.  № 158
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</si>
  <si>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3 квартал 2025 года»
от 06.10.2025г.  №158
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</si>
  <si>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3 квартал 2025 года»
                от 06.10.2025г №158
</t>
  </si>
  <si>
    <t>0240168350</t>
  </si>
  <si>
    <t>031019Д010</t>
  </si>
  <si>
    <t>9910021000</t>
  </si>
  <si>
    <t>Исполнение решений судов</t>
  </si>
  <si>
    <t xml:space="preserve">Ведомственная структура расходов бюджета Русско-Камешкирского сельсовета 
Камешкирского района Пензенской области за 3 кватрал 2025 год                                                                                                                                                                                        
</t>
  </si>
  <si>
    <t>План за 3 квартал 2025 года</t>
  </si>
  <si>
    <t>Исполнено за 3 квартал 2025 года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</si>
</sst>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 applyProtection="1">
      <alignment horizontal="left" vertical="top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7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1"/>
  <sheetViews>
    <sheetView tabSelected="1" view="pageBreakPreview" topLeftCell="A73" zoomScale="60" workbookViewId="0">
      <selection activeCell="F114" sqref="F114"/>
    </sheetView>
  </sheetViews>
  <sheetFormatPr defaultColWidth="9.140625" defaultRowHeight="21"/>
  <cols>
    <col min="1" max="1" width="43.71093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0.140625" style="4" customWidth="1"/>
    <col min="9" max="9" width="19.85546875" style="4" hidden="1" customWidth="1"/>
    <col min="10" max="10" width="10.85546875" style="4" bestFit="1" customWidth="1"/>
    <col min="11" max="16384" width="9.140625" style="4"/>
  </cols>
  <sheetData>
    <row r="1" spans="1:9" ht="162.75" customHeight="1">
      <c r="E1" s="82" t="s">
        <v>296</v>
      </c>
      <c r="F1" s="82"/>
      <c r="G1" s="82"/>
      <c r="H1" s="5"/>
      <c r="I1" s="5"/>
    </row>
    <row r="2" spans="1:9" ht="117.75" customHeight="1">
      <c r="A2" s="92" t="s">
        <v>288</v>
      </c>
      <c r="B2" s="92"/>
      <c r="C2" s="92"/>
      <c r="D2" s="92"/>
      <c r="E2" s="92"/>
      <c r="F2" s="92"/>
      <c r="G2" s="92"/>
      <c r="H2" s="6"/>
    </row>
    <row r="4" spans="1:9" ht="21.75" thickBot="1">
      <c r="G4" s="4" t="s">
        <v>157</v>
      </c>
    </row>
    <row r="5" spans="1:9" ht="205.5" customHeight="1" thickBot="1">
      <c r="A5" s="93" t="s">
        <v>0</v>
      </c>
      <c r="B5" s="93" t="s">
        <v>1</v>
      </c>
      <c r="C5" s="95" t="s">
        <v>2</v>
      </c>
      <c r="D5" s="96"/>
      <c r="E5" s="93" t="s">
        <v>3</v>
      </c>
      <c r="F5" s="93" t="s">
        <v>4</v>
      </c>
      <c r="G5" s="93" t="s">
        <v>5</v>
      </c>
      <c r="H5" s="7"/>
    </row>
    <row r="6" spans="1:9" ht="62.25" hidden="1" thickBot="1">
      <c r="A6" s="94"/>
      <c r="B6" s="94"/>
      <c r="C6" s="8" t="s">
        <v>6</v>
      </c>
      <c r="D6" s="8" t="s">
        <v>7</v>
      </c>
      <c r="E6" s="94"/>
      <c r="F6" s="94"/>
      <c r="G6" s="94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8033</v>
      </c>
      <c r="D8" s="14">
        <f>D9+D10+D11+D12+D13+D14+D15+D16+D17</f>
        <v>5256</v>
      </c>
      <c r="E8" s="14">
        <f>E9+E10+E11+E12+E13+E14+E15+E16+E17</f>
        <v>5970.3829999999989</v>
      </c>
      <c r="F8" s="15">
        <f>E8/C8*100</f>
        <v>74.323204282335354</v>
      </c>
      <c r="G8" s="15">
        <f>E8/D8*100</f>
        <v>113.5917617960426</v>
      </c>
      <c r="H8" s="16"/>
    </row>
    <row r="9" spans="1:9" ht="28.5" customHeight="1" thickBot="1">
      <c r="A9" s="17" t="s">
        <v>10</v>
      </c>
      <c r="B9" s="18" t="s">
        <v>11</v>
      </c>
      <c r="C9" s="3">
        <v>1180</v>
      </c>
      <c r="D9" s="3">
        <v>931</v>
      </c>
      <c r="E9" s="3">
        <v>913.25599999999997</v>
      </c>
      <c r="F9" s="19">
        <f t="shared" ref="F9:F75" si="0">E9/C9*100</f>
        <v>77.394576271186438</v>
      </c>
      <c r="G9" s="19">
        <f t="shared" ref="G9:G74" si="1">E9/D9*100</f>
        <v>98.094092373791625</v>
      </c>
      <c r="H9" s="20"/>
    </row>
    <row r="10" spans="1:9" ht="44.45" customHeight="1" thickBot="1">
      <c r="A10" s="17" t="s">
        <v>12</v>
      </c>
      <c r="B10" s="18" t="s">
        <v>13</v>
      </c>
      <c r="C10" s="3">
        <v>1021</v>
      </c>
      <c r="D10" s="3">
        <v>750</v>
      </c>
      <c r="E10" s="3">
        <v>750.47699999999998</v>
      </c>
      <c r="F10" s="19">
        <f t="shared" si="0"/>
        <v>73.504113614103815</v>
      </c>
      <c r="G10" s="19">
        <f t="shared" si="1"/>
        <v>100.06359999999998</v>
      </c>
      <c r="H10" s="20"/>
    </row>
    <row r="11" spans="1:9" ht="48" customHeight="1" thickBot="1">
      <c r="A11" s="17" t="s">
        <v>14</v>
      </c>
      <c r="B11" s="18" t="s">
        <v>15</v>
      </c>
      <c r="C11" s="3">
        <v>5</v>
      </c>
      <c r="D11" s="21">
        <v>4</v>
      </c>
      <c r="E11" s="21">
        <v>4.383</v>
      </c>
      <c r="F11" s="19">
        <f t="shared" si="0"/>
        <v>87.660000000000011</v>
      </c>
      <c r="G11" s="19">
        <f t="shared" si="1"/>
        <v>109.575</v>
      </c>
      <c r="H11" s="20"/>
    </row>
    <row r="12" spans="1:9" ht="44.45" customHeight="1" thickBot="1">
      <c r="A12" s="17" t="s">
        <v>16</v>
      </c>
      <c r="B12" s="18" t="s">
        <v>17</v>
      </c>
      <c r="C12" s="3">
        <v>1032</v>
      </c>
      <c r="D12" s="3">
        <v>804</v>
      </c>
      <c r="E12" s="3">
        <v>804.49</v>
      </c>
      <c r="F12" s="19">
        <f t="shared" si="0"/>
        <v>77.954457364341096</v>
      </c>
      <c r="G12" s="19">
        <f t="shared" si="1"/>
        <v>100.06094527363186</v>
      </c>
      <c r="H12" s="20"/>
    </row>
    <row r="13" spans="1:9" ht="70.5" customHeight="1" thickBot="1">
      <c r="A13" s="17" t="s">
        <v>18</v>
      </c>
      <c r="B13" s="18" t="s">
        <v>19</v>
      </c>
      <c r="C13" s="3">
        <v>-105</v>
      </c>
      <c r="D13" s="3">
        <v>-75</v>
      </c>
      <c r="E13" s="3">
        <v>-76.433000000000007</v>
      </c>
      <c r="F13" s="19">
        <f t="shared" si="0"/>
        <v>72.793333333333337</v>
      </c>
      <c r="G13" s="19">
        <f t="shared" si="1"/>
        <v>101.91066666666669</v>
      </c>
      <c r="H13" s="20"/>
    </row>
    <row r="14" spans="1:9" ht="47.25" customHeight="1" thickBot="1">
      <c r="A14" s="17" t="s">
        <v>20</v>
      </c>
      <c r="B14" s="18" t="s">
        <v>21</v>
      </c>
      <c r="C14" s="3">
        <v>300</v>
      </c>
      <c r="D14" s="3">
        <v>300</v>
      </c>
      <c r="E14" s="3">
        <v>466.91800000000001</v>
      </c>
      <c r="F14" s="19">
        <f t="shared" si="0"/>
        <v>155.63933333333333</v>
      </c>
      <c r="G14" s="19">
        <f t="shared" si="1"/>
        <v>155.63933333333333</v>
      </c>
      <c r="H14" s="20"/>
    </row>
    <row r="15" spans="1:9" ht="41.25" customHeight="1" thickBot="1">
      <c r="A15" s="17" t="s">
        <v>22</v>
      </c>
      <c r="B15" s="18" t="s">
        <v>23</v>
      </c>
      <c r="C15" s="3">
        <v>1650</v>
      </c>
      <c r="D15" s="3">
        <v>651</v>
      </c>
      <c r="E15" s="3">
        <v>681.25400000000002</v>
      </c>
      <c r="F15" s="19">
        <f t="shared" si="0"/>
        <v>41.288121212121212</v>
      </c>
      <c r="G15" s="19">
        <f t="shared" si="1"/>
        <v>104.647311827957</v>
      </c>
      <c r="H15" s="20"/>
    </row>
    <row r="16" spans="1:9" ht="42" customHeight="1" thickBot="1">
      <c r="A16" s="17" t="s">
        <v>24</v>
      </c>
      <c r="B16" s="18" t="s">
        <v>25</v>
      </c>
      <c r="C16" s="3">
        <v>1500</v>
      </c>
      <c r="D16" s="3">
        <v>1500</v>
      </c>
      <c r="E16" s="3">
        <v>2031.9369999999999</v>
      </c>
      <c r="F16" s="19">
        <f t="shared" si="0"/>
        <v>135.46246666666667</v>
      </c>
      <c r="G16" s="19">
        <f t="shared" si="1"/>
        <v>135.46246666666667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1450</v>
      </c>
      <c r="D17" s="3">
        <v>391</v>
      </c>
      <c r="E17" s="3">
        <v>394.101</v>
      </c>
      <c r="F17" s="19">
        <f t="shared" si="0"/>
        <v>27.179379310344824</v>
      </c>
      <c r="G17" s="19">
        <f t="shared" si="1"/>
        <v>100.793094629156</v>
      </c>
      <c r="H17" s="20"/>
    </row>
    <row r="18" spans="1:10" ht="38.25" customHeight="1" thickBot="1">
      <c r="A18" s="17"/>
      <c r="B18" s="10" t="s">
        <v>28</v>
      </c>
      <c r="C18" s="14">
        <f>C19+C20+C24+C21+C23+C22</f>
        <v>346</v>
      </c>
      <c r="D18" s="14">
        <f>D19+D20+D24+D21+D23+D22</f>
        <v>266</v>
      </c>
      <c r="E18" s="14">
        <f>E19+E20+E24+E21+E23+E22+E25+E26</f>
        <v>333.47699999999992</v>
      </c>
      <c r="F18" s="19">
        <f t="shared" si="0"/>
        <v>96.380635838150269</v>
      </c>
      <c r="G18" s="19">
        <f t="shared" si="1"/>
        <v>125.36729323308266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286</v>
      </c>
      <c r="D19" s="3">
        <v>229</v>
      </c>
      <c r="E19" s="3">
        <v>230.41399999999999</v>
      </c>
      <c r="F19" s="19">
        <f t="shared" si="0"/>
        <v>80.564335664335658</v>
      </c>
      <c r="G19" s="19">
        <f t="shared" si="1"/>
        <v>100.6174672489083</v>
      </c>
      <c r="H19" s="20"/>
    </row>
    <row r="20" spans="1:10" ht="81.75" customHeight="1" thickBot="1">
      <c r="A20" s="17" t="s">
        <v>31</v>
      </c>
      <c r="B20" s="18" t="s">
        <v>32</v>
      </c>
      <c r="C20" s="3">
        <v>0</v>
      </c>
      <c r="D20" s="3">
        <v>0</v>
      </c>
      <c r="E20" s="3">
        <v>48.637999999999998</v>
      </c>
      <c r="F20" s="19" t="e">
        <f t="shared" si="0"/>
        <v>#DIV/0!</v>
      </c>
      <c r="G20" s="19" t="e">
        <f t="shared" si="1"/>
        <v>#DIV/0!</v>
      </c>
      <c r="H20" s="20"/>
    </row>
    <row r="21" spans="1:10" ht="45.75" customHeight="1" thickBot="1">
      <c r="A21" s="22" t="s">
        <v>202</v>
      </c>
      <c r="B21" s="18" t="s">
        <v>203</v>
      </c>
      <c r="C21" s="3">
        <v>9</v>
      </c>
      <c r="D21" s="3">
        <v>9</v>
      </c>
      <c r="E21" s="3">
        <v>12.571999999999999</v>
      </c>
      <c r="F21" s="19">
        <f t="shared" si="0"/>
        <v>139.6888888888889</v>
      </c>
      <c r="G21" s="19">
        <f t="shared" si="1"/>
        <v>139.6888888888889</v>
      </c>
      <c r="H21" s="20"/>
    </row>
    <row r="22" spans="1:10" ht="230.45" customHeight="1" thickBot="1">
      <c r="A22" s="22" t="s">
        <v>245</v>
      </c>
      <c r="B22" s="18" t="s">
        <v>244</v>
      </c>
      <c r="C22" s="3">
        <v>18</v>
      </c>
      <c r="D22" s="3">
        <v>17</v>
      </c>
      <c r="E22" s="3">
        <v>16.193000000000001</v>
      </c>
      <c r="F22" s="19">
        <f t="shared" si="0"/>
        <v>89.961111111111109</v>
      </c>
      <c r="G22" s="19">
        <f t="shared" si="1"/>
        <v>95.2529411764706</v>
      </c>
      <c r="H22" s="20"/>
    </row>
    <row r="23" spans="1:10" ht="90.75" customHeight="1" thickBot="1">
      <c r="A23" s="22" t="s">
        <v>240</v>
      </c>
      <c r="B23" s="18" t="s">
        <v>220</v>
      </c>
      <c r="C23" s="3">
        <v>2</v>
      </c>
      <c r="D23" s="3">
        <v>2</v>
      </c>
      <c r="E23" s="3">
        <v>3.48</v>
      </c>
      <c r="F23" s="19">
        <f t="shared" si="0"/>
        <v>174</v>
      </c>
      <c r="G23" s="19">
        <f t="shared" si="1"/>
        <v>174</v>
      </c>
      <c r="H23" s="20"/>
    </row>
    <row r="24" spans="1:10" ht="77.25" customHeight="1" thickBot="1">
      <c r="A24" s="17" t="s">
        <v>33</v>
      </c>
      <c r="B24" s="18" t="s">
        <v>34</v>
      </c>
      <c r="C24" s="3">
        <v>31</v>
      </c>
      <c r="D24" s="3">
        <v>9</v>
      </c>
      <c r="E24" s="3">
        <v>9.6620000000000008</v>
      </c>
      <c r="F24" s="19">
        <f t="shared" si="0"/>
        <v>31.167741935483871</v>
      </c>
      <c r="G24" s="19">
        <f t="shared" si="1"/>
        <v>107.35555555555555</v>
      </c>
      <c r="H24" s="20"/>
    </row>
    <row r="25" spans="1:10" ht="77.25" customHeight="1" thickBot="1">
      <c r="A25" s="77" t="s">
        <v>273</v>
      </c>
      <c r="B25" s="18" t="s">
        <v>274</v>
      </c>
      <c r="C25" s="3">
        <v>0</v>
      </c>
      <c r="D25" s="3">
        <v>0</v>
      </c>
      <c r="E25" s="3">
        <v>12.5</v>
      </c>
      <c r="F25" s="19" t="e">
        <f t="shared" si="0"/>
        <v>#DIV/0!</v>
      </c>
      <c r="G25" s="19" t="e">
        <f t="shared" si="1"/>
        <v>#DIV/0!</v>
      </c>
      <c r="H25" s="20"/>
    </row>
    <row r="26" spans="1:10" ht="77.25" customHeight="1" thickBot="1">
      <c r="A26" s="80" t="s">
        <v>289</v>
      </c>
      <c r="B26" s="18" t="s">
        <v>290</v>
      </c>
      <c r="C26" s="3">
        <v>0</v>
      </c>
      <c r="D26" s="3">
        <v>0</v>
      </c>
      <c r="E26" s="3">
        <v>1.7999999999999999E-2</v>
      </c>
      <c r="F26" s="19" t="e">
        <f t="shared" si="0"/>
        <v>#DIV/0!</v>
      </c>
      <c r="G26" s="19" t="e">
        <f t="shared" si="1"/>
        <v>#DIV/0!</v>
      </c>
      <c r="H26" s="20"/>
    </row>
    <row r="27" spans="1:10" s="28" customFormat="1" ht="51.75" customHeight="1" thickBot="1">
      <c r="A27" s="23" t="s">
        <v>35</v>
      </c>
      <c r="B27" s="24" t="s">
        <v>36</v>
      </c>
      <c r="C27" s="25">
        <f>C8+C18</f>
        <v>8379</v>
      </c>
      <c r="D27" s="25">
        <f>D8+D18</f>
        <v>5522</v>
      </c>
      <c r="E27" s="25">
        <f>E8+E18</f>
        <v>6303.8599999999988</v>
      </c>
      <c r="F27" s="26">
        <f t="shared" si="0"/>
        <v>75.234037474638953</v>
      </c>
      <c r="G27" s="26">
        <f t="shared" si="1"/>
        <v>114.1590003621876</v>
      </c>
      <c r="H27" s="27"/>
    </row>
    <row r="28" spans="1:10" ht="46.5" customHeight="1" thickBot="1">
      <c r="A28" s="9" t="s">
        <v>37</v>
      </c>
      <c r="B28" s="10" t="s">
        <v>38</v>
      </c>
      <c r="C28" s="14">
        <f>C29+C52</f>
        <v>70769.02900000001</v>
      </c>
      <c r="D28" s="14">
        <f>D29+D52</f>
        <v>37988.038999999997</v>
      </c>
      <c r="E28" s="14">
        <f>E29+E52</f>
        <v>37988.038999999997</v>
      </c>
      <c r="F28" s="15">
        <f t="shared" si="0"/>
        <v>53.678903804092023</v>
      </c>
      <c r="G28" s="15">
        <f t="shared" si="1"/>
        <v>100</v>
      </c>
      <c r="H28" s="16"/>
    </row>
    <row r="29" spans="1:10" ht="41.25" customHeight="1" thickBot="1">
      <c r="A29" s="17" t="s">
        <v>39</v>
      </c>
      <c r="B29" s="18" t="s">
        <v>40</v>
      </c>
      <c r="C29" s="3">
        <f>C30+C33+C44+C46</f>
        <v>69469.02900000001</v>
      </c>
      <c r="D29" s="3">
        <f>D30+D33+D44+D46+D54</f>
        <v>37988.038999999997</v>
      </c>
      <c r="E29" s="3">
        <f>E30+E33+E44+E46+E54</f>
        <v>37988.038999999997</v>
      </c>
      <c r="F29" s="15">
        <f t="shared" si="0"/>
        <v>54.683417267859028</v>
      </c>
      <c r="G29" s="15">
        <f t="shared" si="1"/>
        <v>100</v>
      </c>
      <c r="H29" s="16"/>
    </row>
    <row r="30" spans="1:10" ht="39" customHeight="1" thickBot="1">
      <c r="A30" s="17" t="s">
        <v>41</v>
      </c>
      <c r="B30" s="10" t="s">
        <v>42</v>
      </c>
      <c r="C30" s="14">
        <f>C31+C32</f>
        <v>4015.8</v>
      </c>
      <c r="D30" s="14">
        <f t="shared" ref="D30:E30" si="2">D31+D32</f>
        <v>3011.9250000000002</v>
      </c>
      <c r="E30" s="14">
        <f t="shared" si="2"/>
        <v>3011.9250000000002</v>
      </c>
      <c r="F30" s="15">
        <f t="shared" si="0"/>
        <v>75.001867622889591</v>
      </c>
      <c r="G30" s="15">
        <f t="shared" si="1"/>
        <v>100</v>
      </c>
      <c r="H30" s="16"/>
    </row>
    <row r="31" spans="1:10" ht="73.150000000000006" customHeight="1" thickBot="1">
      <c r="A31" s="17" t="s">
        <v>43</v>
      </c>
      <c r="B31" s="18" t="s">
        <v>44</v>
      </c>
      <c r="C31" s="3">
        <v>1932.8</v>
      </c>
      <c r="D31" s="3">
        <v>1449.675</v>
      </c>
      <c r="E31" s="3">
        <v>1449.675</v>
      </c>
      <c r="F31" s="15">
        <f t="shared" si="0"/>
        <v>75.003880380794698</v>
      </c>
      <c r="G31" s="15">
        <f t="shared" si="1"/>
        <v>100</v>
      </c>
      <c r="H31" s="16"/>
    </row>
    <row r="32" spans="1:10" ht="65.25" customHeight="1" thickBot="1">
      <c r="A32" s="17" t="s">
        <v>45</v>
      </c>
      <c r="B32" s="18" t="s">
        <v>44</v>
      </c>
      <c r="C32" s="3">
        <v>2083</v>
      </c>
      <c r="D32" s="3">
        <v>1562.25</v>
      </c>
      <c r="E32" s="3">
        <v>1562.25</v>
      </c>
      <c r="F32" s="15">
        <f t="shared" si="0"/>
        <v>75</v>
      </c>
      <c r="G32" s="15">
        <f t="shared" si="1"/>
        <v>100</v>
      </c>
      <c r="H32" s="16"/>
      <c r="J32" s="29"/>
    </row>
    <row r="33" spans="1:8" ht="81" customHeight="1" thickBot="1">
      <c r="A33" s="17" t="s">
        <v>46</v>
      </c>
      <c r="B33" s="10" t="s">
        <v>47</v>
      </c>
      <c r="C33" s="14">
        <f>C36+C37+C39+C34+C35+C38</f>
        <v>44768.428999999996</v>
      </c>
      <c r="D33" s="14">
        <f t="shared" ref="D33:E33" si="3">D36+D37+D39+D34+D35+D38</f>
        <v>26115.089</v>
      </c>
      <c r="E33" s="14">
        <f t="shared" si="3"/>
        <v>26115.089</v>
      </c>
      <c r="F33" s="15">
        <f t="shared" si="0"/>
        <v>58.333717718796883</v>
      </c>
      <c r="G33" s="15">
        <f t="shared" si="1"/>
        <v>100</v>
      </c>
      <c r="H33" s="16"/>
    </row>
    <row r="34" spans="1:8" ht="84" customHeight="1" thickBot="1">
      <c r="A34" s="74" t="s">
        <v>256</v>
      </c>
      <c r="B34" s="18" t="s">
        <v>257</v>
      </c>
      <c r="C34" s="3">
        <v>3413</v>
      </c>
      <c r="D34" s="14">
        <v>3185.4360000000001</v>
      </c>
      <c r="E34" s="14">
        <v>3185.4360000000001</v>
      </c>
      <c r="F34" s="15">
        <f>E34/C34*100</f>
        <v>93.332434808086731</v>
      </c>
      <c r="G34" s="15">
        <f t="shared" si="1"/>
        <v>100</v>
      </c>
      <c r="H34" s="16"/>
    </row>
    <row r="35" spans="1:8" ht="126" customHeight="1" thickBot="1">
      <c r="A35" s="74" t="s">
        <v>258</v>
      </c>
      <c r="B35" s="18" t="s">
        <v>259</v>
      </c>
      <c r="C35" s="3">
        <v>1378.335</v>
      </c>
      <c r="D35" s="14">
        <v>1286.4179999999999</v>
      </c>
      <c r="E35" s="14">
        <v>1286.4179999999999</v>
      </c>
      <c r="F35" s="15">
        <f>E35/C35*100</f>
        <v>93.331301896853802</v>
      </c>
      <c r="G35" s="15">
        <f t="shared" si="1"/>
        <v>100</v>
      </c>
      <c r="H35" s="16"/>
    </row>
    <row r="36" spans="1:8" ht="130.69999999999999" customHeight="1" thickBot="1">
      <c r="A36" s="17" t="s">
        <v>294</v>
      </c>
      <c r="B36" s="30" t="s">
        <v>49</v>
      </c>
      <c r="C36" s="3">
        <v>4000</v>
      </c>
      <c r="D36" s="3">
        <v>4000</v>
      </c>
      <c r="E36" s="3">
        <v>4000</v>
      </c>
      <c r="F36" s="15">
        <f t="shared" si="0"/>
        <v>100</v>
      </c>
      <c r="G36" s="15">
        <f t="shared" si="1"/>
        <v>100</v>
      </c>
      <c r="H36" s="16"/>
    </row>
    <row r="37" spans="1:8" ht="130.69999999999999" customHeight="1" thickBot="1">
      <c r="A37" s="17" t="s">
        <v>48</v>
      </c>
      <c r="B37" s="31" t="s">
        <v>49</v>
      </c>
      <c r="C37" s="3">
        <v>40.404000000000003</v>
      </c>
      <c r="D37" s="3">
        <v>40.404000000000003</v>
      </c>
      <c r="E37" s="3">
        <v>40.404000000000003</v>
      </c>
      <c r="F37" s="15">
        <f t="shared" si="0"/>
        <v>100</v>
      </c>
      <c r="G37" s="15">
        <f t="shared" si="1"/>
        <v>100</v>
      </c>
      <c r="H37" s="16"/>
    </row>
    <row r="38" spans="1:8" ht="130.69999999999999" customHeight="1" thickBot="1">
      <c r="A38" s="80" t="s">
        <v>293</v>
      </c>
      <c r="B38" s="31" t="s">
        <v>295</v>
      </c>
      <c r="C38" s="3">
        <v>5445.39</v>
      </c>
      <c r="D38" s="3">
        <v>1086.374</v>
      </c>
      <c r="E38" s="3">
        <v>1086.374</v>
      </c>
      <c r="F38" s="15">
        <f t="shared" si="0"/>
        <v>19.950343317925803</v>
      </c>
      <c r="G38" s="15">
        <f t="shared" si="1"/>
        <v>100</v>
      </c>
      <c r="H38" s="16"/>
    </row>
    <row r="39" spans="1:8" ht="46.5" customHeight="1" thickBot="1">
      <c r="A39" s="9" t="s">
        <v>50</v>
      </c>
      <c r="B39" s="32" t="s">
        <v>51</v>
      </c>
      <c r="C39" s="14">
        <f>C40+C42+C43+C41</f>
        <v>30491.3</v>
      </c>
      <c r="D39" s="14">
        <f t="shared" ref="D39:E39" si="4">D40+D42+D43+D41</f>
        <v>16516.456999999999</v>
      </c>
      <c r="E39" s="14">
        <f t="shared" si="4"/>
        <v>16516.456999999999</v>
      </c>
      <c r="F39" s="15">
        <f t="shared" si="0"/>
        <v>54.167769166942705</v>
      </c>
      <c r="G39" s="15">
        <f t="shared" si="1"/>
        <v>100</v>
      </c>
      <c r="H39" s="16"/>
    </row>
    <row r="40" spans="1:8" ht="103.7" customHeight="1" thickBot="1">
      <c r="A40" s="17" t="s">
        <v>52</v>
      </c>
      <c r="B40" s="31" t="s">
        <v>53</v>
      </c>
      <c r="C40" s="3">
        <v>250</v>
      </c>
      <c r="D40" s="3">
        <v>250</v>
      </c>
      <c r="E40" s="3">
        <v>250</v>
      </c>
      <c r="F40" s="15">
        <f t="shared" si="0"/>
        <v>100</v>
      </c>
      <c r="G40" s="15">
        <f>E40/D40*100</f>
        <v>100</v>
      </c>
      <c r="H40" s="16"/>
    </row>
    <row r="41" spans="1:8" ht="111.75" customHeight="1" thickBot="1">
      <c r="A41" s="77" t="s">
        <v>275</v>
      </c>
      <c r="B41" s="31" t="s">
        <v>276</v>
      </c>
      <c r="C41" s="3">
        <v>1125</v>
      </c>
      <c r="D41" s="3">
        <v>0</v>
      </c>
      <c r="E41" s="3">
        <v>0</v>
      </c>
      <c r="F41" s="15">
        <f t="shared" si="0"/>
        <v>0</v>
      </c>
      <c r="G41" s="15" t="e">
        <f>E41/D41*100</f>
        <v>#DIV/0!</v>
      </c>
      <c r="H41" s="16"/>
    </row>
    <row r="42" spans="1:8" ht="104.25" customHeight="1" thickBot="1">
      <c r="A42" s="17" t="s">
        <v>260</v>
      </c>
      <c r="B42" s="30" t="s">
        <v>261</v>
      </c>
      <c r="C42" s="3">
        <v>1885.3</v>
      </c>
      <c r="D42" s="3">
        <v>1035.5129999999999</v>
      </c>
      <c r="E42" s="3">
        <v>1035.5129999999999</v>
      </c>
      <c r="F42" s="15">
        <f t="shared" ref="F42:F43" si="5">E42/C42*100</f>
        <v>54.925635177425335</v>
      </c>
      <c r="G42" s="15">
        <f>E42/D42*100</f>
        <v>100</v>
      </c>
      <c r="H42" s="16"/>
    </row>
    <row r="43" spans="1:8" ht="255.75" customHeight="1" thickBot="1">
      <c r="A43" s="72" t="s">
        <v>250</v>
      </c>
      <c r="B43" s="79" t="s">
        <v>251</v>
      </c>
      <c r="C43" s="3">
        <v>27231</v>
      </c>
      <c r="D43" s="3">
        <v>15230.944</v>
      </c>
      <c r="E43" s="3">
        <v>15230.944</v>
      </c>
      <c r="F43" s="15">
        <f t="shared" si="5"/>
        <v>55.932371194594396</v>
      </c>
      <c r="G43" s="15">
        <f>E43/D43*100</f>
        <v>100</v>
      </c>
      <c r="H43" s="16"/>
    </row>
    <row r="44" spans="1:8" ht="61.5" customHeight="1" thickBot="1">
      <c r="A44" s="9" t="s">
        <v>54</v>
      </c>
      <c r="B44" s="10" t="s">
        <v>55</v>
      </c>
      <c r="C44" s="14">
        <f>C45</f>
        <v>412.8</v>
      </c>
      <c r="D44" s="14">
        <f t="shared" ref="D44:E44" si="6">D45</f>
        <v>313.96199999999999</v>
      </c>
      <c r="E44" s="14">
        <f t="shared" si="6"/>
        <v>313.96199999999999</v>
      </c>
      <c r="F44" s="15">
        <f t="shared" si="0"/>
        <v>76.056686046511629</v>
      </c>
      <c r="G44" s="15">
        <f t="shared" si="1"/>
        <v>100</v>
      </c>
      <c r="H44" s="16"/>
    </row>
    <row r="45" spans="1:8" ht="105" customHeight="1" thickBot="1">
      <c r="A45" s="17" t="s">
        <v>56</v>
      </c>
      <c r="B45" s="18" t="s">
        <v>57</v>
      </c>
      <c r="C45" s="3">
        <v>412.8</v>
      </c>
      <c r="D45" s="3">
        <v>313.96199999999999</v>
      </c>
      <c r="E45" s="3">
        <v>313.96199999999999</v>
      </c>
      <c r="F45" s="19">
        <f t="shared" si="0"/>
        <v>76.056686046511629</v>
      </c>
      <c r="G45" s="19">
        <f t="shared" si="1"/>
        <v>100</v>
      </c>
      <c r="H45" s="16"/>
    </row>
    <row r="46" spans="1:8" ht="42" customHeight="1" thickBot="1">
      <c r="A46" s="9" t="s">
        <v>58</v>
      </c>
      <c r="B46" s="10" t="s">
        <v>59</v>
      </c>
      <c r="C46" s="14">
        <f>C49+C48+C50+C51</f>
        <v>20272</v>
      </c>
      <c r="D46" s="14">
        <f t="shared" ref="D46:E46" si="7">D49+D48+D50+D51</f>
        <v>8497.0630000000001</v>
      </c>
      <c r="E46" s="14">
        <f t="shared" si="7"/>
        <v>8497.0630000000001</v>
      </c>
      <c r="F46" s="15">
        <f t="shared" si="0"/>
        <v>41.915267363851619</v>
      </c>
      <c r="G46" s="15">
        <f t="shared" si="1"/>
        <v>100</v>
      </c>
      <c r="H46" s="16"/>
    </row>
    <row r="47" spans="1:8" ht="153" customHeight="1" thickBot="1">
      <c r="A47" s="17" t="s">
        <v>60</v>
      </c>
      <c r="B47" s="30" t="s">
        <v>61</v>
      </c>
      <c r="C47" s="3">
        <v>102</v>
      </c>
      <c r="D47" s="3">
        <v>0</v>
      </c>
      <c r="E47" s="3">
        <v>0</v>
      </c>
      <c r="F47" s="15">
        <f t="shared" si="0"/>
        <v>0</v>
      </c>
      <c r="G47" s="15" t="e">
        <f t="shared" si="1"/>
        <v>#DIV/0!</v>
      </c>
      <c r="H47" s="16"/>
    </row>
    <row r="48" spans="1:8" ht="222" customHeight="1" thickBot="1">
      <c r="A48" s="17" t="s">
        <v>62</v>
      </c>
      <c r="B48" s="30" t="s">
        <v>63</v>
      </c>
      <c r="C48" s="3">
        <v>2</v>
      </c>
      <c r="D48" s="3">
        <v>0</v>
      </c>
      <c r="E48" s="3">
        <v>0</v>
      </c>
      <c r="F48" s="15">
        <f t="shared" si="0"/>
        <v>0</v>
      </c>
      <c r="G48" s="15" t="e">
        <f t="shared" si="1"/>
        <v>#DIV/0!</v>
      </c>
      <c r="H48" s="16"/>
    </row>
    <row r="49" spans="1:8" ht="298.5" customHeight="1" thickBot="1">
      <c r="A49" s="17" t="s">
        <v>64</v>
      </c>
      <c r="B49" s="30" t="s">
        <v>65</v>
      </c>
      <c r="C49" s="3">
        <v>100</v>
      </c>
      <c r="D49" s="3">
        <v>0</v>
      </c>
      <c r="E49" s="3">
        <v>0</v>
      </c>
      <c r="F49" s="15">
        <f t="shared" si="0"/>
        <v>0</v>
      </c>
      <c r="G49" s="15" t="e">
        <f t="shared" si="1"/>
        <v>#DIV/0!</v>
      </c>
      <c r="H49" s="16"/>
    </row>
    <row r="50" spans="1:8" ht="65.25" customHeight="1" thickBot="1">
      <c r="A50" s="72" t="s">
        <v>248</v>
      </c>
      <c r="B50" s="18" t="s">
        <v>249</v>
      </c>
      <c r="C50" s="3">
        <v>10570</v>
      </c>
      <c r="D50" s="3">
        <v>1752</v>
      </c>
      <c r="E50" s="3">
        <v>1752</v>
      </c>
      <c r="F50" s="15">
        <f t="shared" si="0"/>
        <v>16.575212866603593</v>
      </c>
      <c r="G50" s="15">
        <f t="shared" si="1"/>
        <v>100</v>
      </c>
      <c r="H50" s="16"/>
    </row>
    <row r="51" spans="1:8" ht="171" customHeight="1" thickBot="1">
      <c r="A51" s="77" t="s">
        <v>277</v>
      </c>
      <c r="B51" s="30" t="s">
        <v>278</v>
      </c>
      <c r="C51" s="3">
        <v>9600</v>
      </c>
      <c r="D51" s="3">
        <v>6745.0630000000001</v>
      </c>
      <c r="E51" s="3">
        <v>6745.0630000000001</v>
      </c>
      <c r="F51" s="15">
        <f t="shared" si="0"/>
        <v>70.261072916666663</v>
      </c>
      <c r="G51" s="15">
        <f t="shared" si="1"/>
        <v>100</v>
      </c>
      <c r="H51" s="16"/>
    </row>
    <row r="52" spans="1:8" ht="42.75" customHeight="1" thickBot="1">
      <c r="A52" s="9" t="s">
        <v>66</v>
      </c>
      <c r="B52" s="10" t="s">
        <v>67</v>
      </c>
      <c r="C52" s="14">
        <f>C53</f>
        <v>1300</v>
      </c>
      <c r="D52" s="14">
        <f>D53</f>
        <v>0</v>
      </c>
      <c r="E52" s="14">
        <f>E53</f>
        <v>0</v>
      </c>
      <c r="F52" s="15">
        <f t="shared" si="0"/>
        <v>0</v>
      </c>
      <c r="G52" s="15" t="e">
        <f t="shared" si="1"/>
        <v>#DIV/0!</v>
      </c>
      <c r="H52" s="16"/>
    </row>
    <row r="53" spans="1:8" ht="51.75" customHeight="1" thickBot="1">
      <c r="A53" s="17" t="s">
        <v>68</v>
      </c>
      <c r="B53" s="30" t="s">
        <v>246</v>
      </c>
      <c r="C53" s="3">
        <v>1300</v>
      </c>
      <c r="D53" s="3">
        <v>0</v>
      </c>
      <c r="E53" s="3">
        <v>0</v>
      </c>
      <c r="F53" s="15">
        <f t="shared" si="0"/>
        <v>0</v>
      </c>
      <c r="G53" s="15" t="e">
        <f t="shared" si="1"/>
        <v>#DIV/0!</v>
      </c>
      <c r="H53" s="16"/>
    </row>
    <row r="54" spans="1:8" ht="162.94999999999999" customHeight="1" thickBot="1">
      <c r="A54" s="17" t="s">
        <v>291</v>
      </c>
      <c r="B54" s="30" t="s">
        <v>292</v>
      </c>
      <c r="C54" s="3">
        <v>50</v>
      </c>
      <c r="D54" s="3">
        <v>50</v>
      </c>
      <c r="E54" s="3">
        <v>50</v>
      </c>
      <c r="F54" s="15">
        <f t="shared" si="0"/>
        <v>100</v>
      </c>
      <c r="G54" s="15">
        <f t="shared" si="1"/>
        <v>100</v>
      </c>
      <c r="H54" s="16"/>
    </row>
    <row r="55" spans="1:8" s="37" customFormat="1" ht="21.75" customHeight="1" thickBot="1">
      <c r="A55" s="33"/>
      <c r="B55" s="34" t="s">
        <v>69</v>
      </c>
      <c r="C55" s="1">
        <f>C28+C27</f>
        <v>79148.02900000001</v>
      </c>
      <c r="D55" s="2">
        <f>D28+D27</f>
        <v>43510.038999999997</v>
      </c>
      <c r="E55" s="2">
        <f>E28+E27</f>
        <v>44291.898999999998</v>
      </c>
      <c r="F55" s="35">
        <f t="shared" si="0"/>
        <v>55.96083637155386</v>
      </c>
      <c r="G55" s="35">
        <f t="shared" si="1"/>
        <v>101.79696460396185</v>
      </c>
      <c r="H55" s="36"/>
    </row>
    <row r="56" spans="1:8" ht="24" customHeight="1" thickBot="1">
      <c r="A56" s="17"/>
      <c r="B56" s="10" t="s">
        <v>70</v>
      </c>
      <c r="C56" s="38"/>
      <c r="D56" s="3"/>
      <c r="E56" s="3"/>
      <c r="F56" s="15"/>
      <c r="G56" s="15"/>
      <c r="H56" s="16"/>
    </row>
    <row r="57" spans="1:8" ht="24" customHeight="1" thickBot="1">
      <c r="A57" s="39" t="s">
        <v>96</v>
      </c>
      <c r="B57" s="10" t="s">
        <v>71</v>
      </c>
      <c r="C57" s="40">
        <f>C58+C60+C61+C59</f>
        <v>7114.5669999999991</v>
      </c>
      <c r="D57" s="40">
        <f t="shared" ref="D57:E57" si="8">D58+D60+D61+D59</f>
        <v>4238.6009999999997</v>
      </c>
      <c r="E57" s="40">
        <f t="shared" si="8"/>
        <v>4238.6009999999997</v>
      </c>
      <c r="F57" s="15">
        <f t="shared" si="0"/>
        <v>59.576373375920141</v>
      </c>
      <c r="G57" s="15">
        <f t="shared" si="1"/>
        <v>100</v>
      </c>
      <c r="H57" s="16"/>
    </row>
    <row r="58" spans="1:8" ht="125.45" customHeight="1" thickBot="1">
      <c r="A58" s="41" t="s">
        <v>97</v>
      </c>
      <c r="B58" s="18" t="s">
        <v>72</v>
      </c>
      <c r="C58" s="3">
        <v>6555.91</v>
      </c>
      <c r="D58" s="3">
        <v>3992.3130000000001</v>
      </c>
      <c r="E58" s="3">
        <v>3992.3130000000001</v>
      </c>
      <c r="F58" s="19">
        <f t="shared" si="0"/>
        <v>60.896397296485162</v>
      </c>
      <c r="G58" s="19">
        <f t="shared" si="1"/>
        <v>100</v>
      </c>
      <c r="H58" s="20"/>
    </row>
    <row r="59" spans="1:8" ht="44.45" customHeight="1" thickBot="1">
      <c r="A59" s="41" t="s">
        <v>221</v>
      </c>
      <c r="B59" s="18" t="s">
        <v>222</v>
      </c>
      <c r="C59" s="3">
        <v>23.774999999999999</v>
      </c>
      <c r="D59" s="3">
        <v>23.774999999999999</v>
      </c>
      <c r="E59" s="3">
        <v>23.774999999999999</v>
      </c>
      <c r="F59" s="19">
        <f t="shared" si="0"/>
        <v>100</v>
      </c>
      <c r="G59" s="19">
        <f t="shared" si="1"/>
        <v>100</v>
      </c>
      <c r="H59" s="20"/>
    </row>
    <row r="60" spans="1:8" ht="29.25" customHeight="1" thickBot="1">
      <c r="A60" s="41" t="s">
        <v>98</v>
      </c>
      <c r="B60" s="18" t="s">
        <v>73</v>
      </c>
      <c r="C60" s="3">
        <v>5</v>
      </c>
      <c r="D60" s="3">
        <v>0</v>
      </c>
      <c r="E60" s="3">
        <v>0</v>
      </c>
      <c r="F60" s="19">
        <f t="shared" si="0"/>
        <v>0</v>
      </c>
      <c r="G60" s="19"/>
      <c r="H60" s="20"/>
    </row>
    <row r="61" spans="1:8" ht="45.75" customHeight="1" thickBot="1">
      <c r="A61" s="41" t="s">
        <v>99</v>
      </c>
      <c r="B61" s="18" t="s">
        <v>74</v>
      </c>
      <c r="C61" s="3">
        <v>529.88199999999995</v>
      </c>
      <c r="D61" s="3">
        <v>222.51300000000001</v>
      </c>
      <c r="E61" s="3">
        <v>222.51300000000001</v>
      </c>
      <c r="F61" s="19">
        <f t="shared" si="0"/>
        <v>41.992934275933138</v>
      </c>
      <c r="G61" s="19">
        <f t="shared" si="1"/>
        <v>100</v>
      </c>
      <c r="H61" s="20"/>
    </row>
    <row r="62" spans="1:8" ht="29.25" customHeight="1" thickBot="1">
      <c r="A62" s="39" t="s">
        <v>100</v>
      </c>
      <c r="B62" s="10" t="s">
        <v>75</v>
      </c>
      <c r="C62" s="14">
        <f>C63</f>
        <v>412.8</v>
      </c>
      <c r="D62" s="14">
        <f t="shared" ref="D62:E62" si="9">D63</f>
        <v>300.52100000000002</v>
      </c>
      <c r="E62" s="14">
        <f t="shared" si="9"/>
        <v>300.52100000000002</v>
      </c>
      <c r="F62" s="15">
        <f t="shared" si="0"/>
        <v>72.800629844961236</v>
      </c>
      <c r="G62" s="15">
        <f t="shared" si="1"/>
        <v>100</v>
      </c>
      <c r="H62" s="16"/>
    </row>
    <row r="63" spans="1:8" ht="44.45" customHeight="1" thickBot="1">
      <c r="A63" s="41" t="s">
        <v>101</v>
      </c>
      <c r="B63" s="18" t="s">
        <v>76</v>
      </c>
      <c r="C63" s="3">
        <v>412.8</v>
      </c>
      <c r="D63" s="3">
        <v>300.52100000000002</v>
      </c>
      <c r="E63" s="3">
        <v>300.52100000000002</v>
      </c>
      <c r="F63" s="19">
        <f t="shared" si="0"/>
        <v>72.800629844961236</v>
      </c>
      <c r="G63" s="19">
        <f t="shared" si="1"/>
        <v>100</v>
      </c>
      <c r="H63" s="20"/>
    </row>
    <row r="64" spans="1:8" ht="42" thickBot="1">
      <c r="A64" s="39" t="s">
        <v>102</v>
      </c>
      <c r="B64" s="10" t="s">
        <v>77</v>
      </c>
      <c r="C64" s="14">
        <f>C65</f>
        <v>1818.6369999999999</v>
      </c>
      <c r="D64" s="14">
        <f t="shared" ref="D64:E64" si="10">D65</f>
        <v>1308.1849999999999</v>
      </c>
      <c r="E64" s="14">
        <f t="shared" si="10"/>
        <v>1308.1849999999999</v>
      </c>
      <c r="F64" s="15">
        <f t="shared" si="0"/>
        <v>71.93216678204611</v>
      </c>
      <c r="G64" s="15">
        <f t="shared" si="1"/>
        <v>100</v>
      </c>
      <c r="H64" s="16"/>
    </row>
    <row r="65" spans="1:8" ht="31.7" customHeight="1" thickBot="1">
      <c r="A65" s="41" t="s">
        <v>103</v>
      </c>
      <c r="B65" s="18" t="s">
        <v>78</v>
      </c>
      <c r="C65" s="3">
        <v>1818.6369999999999</v>
      </c>
      <c r="D65" s="3">
        <v>1308.1849999999999</v>
      </c>
      <c r="E65" s="3">
        <v>1308.1849999999999</v>
      </c>
      <c r="F65" s="19">
        <f t="shared" si="0"/>
        <v>71.93216678204611</v>
      </c>
      <c r="G65" s="19">
        <f t="shared" si="1"/>
        <v>100</v>
      </c>
      <c r="H65" s="20"/>
    </row>
    <row r="66" spans="1:8" ht="35.450000000000003" customHeight="1" thickBot="1">
      <c r="A66" s="39" t="s">
        <v>104</v>
      </c>
      <c r="B66" s="10" t="s">
        <v>79</v>
      </c>
      <c r="C66" s="14">
        <f>C67+C68</f>
        <v>40975.785000000003</v>
      </c>
      <c r="D66" s="14">
        <f t="shared" ref="D66:E66" si="11">D67+D68</f>
        <v>24054.127999999997</v>
      </c>
      <c r="E66" s="14">
        <f t="shared" si="11"/>
        <v>24054.127999999997</v>
      </c>
      <c r="F66" s="15">
        <f t="shared" si="0"/>
        <v>58.70327560533616</v>
      </c>
      <c r="G66" s="15">
        <f t="shared" si="1"/>
        <v>100</v>
      </c>
      <c r="H66" s="16"/>
    </row>
    <row r="67" spans="1:8" ht="42" thickBot="1">
      <c r="A67" s="41" t="s">
        <v>105</v>
      </c>
      <c r="B67" s="18" t="s">
        <v>80</v>
      </c>
      <c r="C67" s="3">
        <v>39778</v>
      </c>
      <c r="D67" s="3">
        <v>24011.527999999998</v>
      </c>
      <c r="E67" s="3">
        <v>24011.527999999998</v>
      </c>
      <c r="F67" s="19">
        <f t="shared" si="0"/>
        <v>60.36383930816028</v>
      </c>
      <c r="G67" s="19">
        <f t="shared" si="1"/>
        <v>100</v>
      </c>
      <c r="H67" s="20"/>
    </row>
    <row r="68" spans="1:8" ht="42" thickBot="1">
      <c r="A68" s="41" t="s">
        <v>106</v>
      </c>
      <c r="B68" s="18" t="s">
        <v>81</v>
      </c>
      <c r="C68" s="3">
        <v>1197.7850000000001</v>
      </c>
      <c r="D68" s="3">
        <v>42.6</v>
      </c>
      <c r="E68" s="3">
        <v>42.6</v>
      </c>
      <c r="F68" s="19">
        <f t="shared" si="0"/>
        <v>3.5565648259078215</v>
      </c>
      <c r="G68" s="19">
        <f t="shared" si="1"/>
        <v>100</v>
      </c>
      <c r="H68" s="20"/>
    </row>
    <row r="69" spans="1:8" ht="30" customHeight="1" thickBot="1">
      <c r="A69" s="39" t="s">
        <v>107</v>
      </c>
      <c r="B69" s="10" t="s">
        <v>82</v>
      </c>
      <c r="C69" s="14">
        <f>C70+C71+C72</f>
        <v>30925.646000000001</v>
      </c>
      <c r="D69" s="14">
        <f>D70+D71+D72</f>
        <v>15453.902999999998</v>
      </c>
      <c r="E69" s="14">
        <f t="shared" ref="E69" si="12">E70+E71+E72</f>
        <v>15453.902999999998</v>
      </c>
      <c r="F69" s="15">
        <f t="shared" si="0"/>
        <v>49.971156625151821</v>
      </c>
      <c r="G69" s="15">
        <f t="shared" si="1"/>
        <v>100</v>
      </c>
      <c r="H69" s="16"/>
    </row>
    <row r="70" spans="1:8" ht="30" customHeight="1" thickBot="1">
      <c r="A70" s="41" t="s">
        <v>108</v>
      </c>
      <c r="B70" s="18" t="s">
        <v>83</v>
      </c>
      <c r="C70" s="3">
        <v>6.8540000000000001</v>
      </c>
      <c r="D70" s="3">
        <v>5.44</v>
      </c>
      <c r="E70" s="3">
        <v>5.44</v>
      </c>
      <c r="F70" s="19">
        <f t="shared" si="0"/>
        <v>79.369711117595571</v>
      </c>
      <c r="G70" s="19">
        <f t="shared" si="1"/>
        <v>100</v>
      </c>
      <c r="H70" s="20"/>
    </row>
    <row r="71" spans="1:8" ht="30" customHeight="1" thickBot="1">
      <c r="A71" s="41" t="s">
        <v>109</v>
      </c>
      <c r="B71" s="18" t="s">
        <v>84</v>
      </c>
      <c r="C71" s="3">
        <v>17755.780999999999</v>
      </c>
      <c r="D71" s="3">
        <v>8068.46</v>
      </c>
      <c r="E71" s="3">
        <v>8068.46</v>
      </c>
      <c r="F71" s="19">
        <f t="shared" si="0"/>
        <v>45.441312888461511</v>
      </c>
      <c r="G71" s="19">
        <f t="shared" si="1"/>
        <v>100</v>
      </c>
      <c r="H71" s="20"/>
    </row>
    <row r="72" spans="1:8" ht="30" customHeight="1" thickBot="1">
      <c r="A72" s="41" t="s">
        <v>110</v>
      </c>
      <c r="B72" s="42" t="s">
        <v>85</v>
      </c>
      <c r="C72" s="3">
        <v>13163.011</v>
      </c>
      <c r="D72" s="3">
        <v>7380.0029999999997</v>
      </c>
      <c r="E72" s="3">
        <v>7380.0029999999997</v>
      </c>
      <c r="F72" s="19">
        <f t="shared" si="0"/>
        <v>56.066222234411256</v>
      </c>
      <c r="G72" s="19">
        <f t="shared" si="1"/>
        <v>100</v>
      </c>
      <c r="H72" s="20"/>
    </row>
    <row r="73" spans="1:8" ht="30" customHeight="1" thickBot="1">
      <c r="A73" s="39" t="s">
        <v>225</v>
      </c>
      <c r="B73" s="43" t="s">
        <v>224</v>
      </c>
      <c r="C73" s="14">
        <f>C74</f>
        <v>0.1</v>
      </c>
      <c r="D73" s="14">
        <f t="shared" ref="D73:E73" si="13">D74</f>
        <v>0.1</v>
      </c>
      <c r="E73" s="14">
        <f t="shared" si="13"/>
        <v>0.1</v>
      </c>
      <c r="F73" s="15">
        <f t="shared" si="0"/>
        <v>100</v>
      </c>
      <c r="G73" s="15">
        <f t="shared" si="1"/>
        <v>100</v>
      </c>
      <c r="H73" s="20"/>
    </row>
    <row r="74" spans="1:8" ht="30" customHeight="1" thickBot="1">
      <c r="A74" s="41" t="s">
        <v>223</v>
      </c>
      <c r="B74" s="42" t="s">
        <v>226</v>
      </c>
      <c r="C74" s="3">
        <v>0.1</v>
      </c>
      <c r="D74" s="3">
        <v>0.1</v>
      </c>
      <c r="E74" s="3">
        <v>0.1</v>
      </c>
      <c r="F74" s="19">
        <f t="shared" si="0"/>
        <v>100</v>
      </c>
      <c r="G74" s="19">
        <f t="shared" si="1"/>
        <v>100</v>
      </c>
      <c r="H74" s="20"/>
    </row>
    <row r="75" spans="1:8" ht="30" customHeight="1" thickBot="1">
      <c r="A75" s="41"/>
      <c r="B75" s="10" t="s">
        <v>86</v>
      </c>
      <c r="C75" s="14">
        <f>C57+C62+C64+C66+C69+C73</f>
        <v>81247.535000000003</v>
      </c>
      <c r="D75" s="14">
        <f t="shared" ref="D75" si="14">D57+D62+D64+D66+D69+D73</f>
        <v>45355.437999999995</v>
      </c>
      <c r="E75" s="14">
        <f>E57+E62+E64+E66+E69+E73</f>
        <v>45355.437999999995</v>
      </c>
      <c r="F75" s="15">
        <f t="shared" si="0"/>
        <v>55.823771145795362</v>
      </c>
      <c r="G75" s="15">
        <v>100</v>
      </c>
      <c r="H75" s="16"/>
    </row>
    <row r="76" spans="1:8" ht="90" customHeight="1" thickBot="1">
      <c r="A76" s="41"/>
      <c r="B76" s="10" t="s">
        <v>87</v>
      </c>
      <c r="C76" s="14">
        <f>C78</f>
        <v>-2099.5059999999999</v>
      </c>
      <c r="D76" s="14"/>
      <c r="E76" s="14">
        <f>E78</f>
        <v>-1063.539</v>
      </c>
      <c r="F76" s="44"/>
      <c r="G76" s="19"/>
      <c r="H76" s="20"/>
    </row>
    <row r="77" spans="1:8" ht="27" customHeight="1" thickBot="1">
      <c r="A77" s="41"/>
      <c r="B77" s="10" t="s">
        <v>88</v>
      </c>
      <c r="C77" s="3"/>
      <c r="D77" s="3"/>
      <c r="E77" s="3"/>
      <c r="F77" s="44"/>
      <c r="G77" s="19"/>
      <c r="H77" s="20"/>
    </row>
    <row r="78" spans="1:8" ht="63.75" customHeight="1" thickBot="1">
      <c r="A78" s="41"/>
      <c r="B78" s="10" t="s">
        <v>89</v>
      </c>
      <c r="C78" s="14">
        <v>-2099.5059999999999</v>
      </c>
      <c r="D78" s="14"/>
      <c r="E78" s="14">
        <v>-1063.539</v>
      </c>
      <c r="F78" s="44"/>
      <c r="G78" s="19"/>
      <c r="H78" s="20"/>
    </row>
    <row r="79" spans="1:8" ht="70.5" customHeight="1" thickBot="1">
      <c r="A79" s="45" t="s">
        <v>90</v>
      </c>
      <c r="B79" s="10" t="s">
        <v>91</v>
      </c>
      <c r="C79" s="12">
        <f>C80</f>
        <v>-79148.028999999995</v>
      </c>
      <c r="D79" s="44"/>
      <c r="E79" s="12">
        <f>E80</f>
        <v>-44291.898999999998</v>
      </c>
      <c r="F79" s="44"/>
      <c r="G79" s="19"/>
      <c r="H79" s="20"/>
    </row>
    <row r="80" spans="1:8" ht="62.25" thickBot="1">
      <c r="A80" s="46" t="s">
        <v>92</v>
      </c>
      <c r="B80" s="18" t="s">
        <v>93</v>
      </c>
      <c r="C80" s="44">
        <v>-79148.028999999995</v>
      </c>
      <c r="D80" s="44"/>
      <c r="E80" s="44">
        <v>-44291.898999999998</v>
      </c>
      <c r="F80" s="44"/>
      <c r="G80" s="19"/>
      <c r="H80" s="20"/>
    </row>
    <row r="81" spans="1:11" ht="62.45" customHeight="1" thickBot="1">
      <c r="A81" s="46" t="s">
        <v>95</v>
      </c>
      <c r="B81" s="18" t="s">
        <v>94</v>
      </c>
      <c r="C81" s="44">
        <v>81247.535000000003</v>
      </c>
      <c r="D81" s="44"/>
      <c r="E81" s="44">
        <v>45355.438000000002</v>
      </c>
      <c r="F81" s="44"/>
      <c r="G81" s="19"/>
      <c r="H81" s="20"/>
    </row>
    <row r="83" spans="1:11" ht="175.7" customHeight="1">
      <c r="E83" s="82" t="s">
        <v>297</v>
      </c>
      <c r="F83" s="82"/>
      <c r="G83" s="82"/>
      <c r="H83" s="82"/>
      <c r="I83" s="82"/>
      <c r="K83" s="47"/>
    </row>
    <row r="84" spans="1:11" ht="78.75" customHeight="1">
      <c r="A84" s="92" t="s">
        <v>303</v>
      </c>
      <c r="B84" s="92"/>
      <c r="C84" s="92"/>
      <c r="D84" s="92"/>
      <c r="E84" s="92"/>
      <c r="F84" s="92"/>
      <c r="G84" s="92"/>
      <c r="H84" s="6"/>
    </row>
    <row r="86" spans="1:11" ht="21.75" thickBot="1">
      <c r="G86" s="97" t="s">
        <v>157</v>
      </c>
      <c r="H86" s="97"/>
      <c r="I86" s="97"/>
    </row>
    <row r="87" spans="1:11" ht="90" customHeight="1" thickBot="1">
      <c r="A87" s="48" t="s">
        <v>111</v>
      </c>
      <c r="B87" s="49" t="s">
        <v>112</v>
      </c>
      <c r="C87" s="49" t="s">
        <v>113</v>
      </c>
      <c r="D87" s="49" t="s">
        <v>114</v>
      </c>
      <c r="E87" s="49" t="s">
        <v>262</v>
      </c>
      <c r="F87" s="49" t="s">
        <v>279</v>
      </c>
      <c r="G87" s="49" t="s">
        <v>280</v>
      </c>
      <c r="H87" s="49" t="s">
        <v>4</v>
      </c>
      <c r="I87" s="49" t="s">
        <v>5</v>
      </c>
    </row>
    <row r="88" spans="1:11" ht="125.45" customHeight="1" thickBot="1">
      <c r="A88" s="17" t="s">
        <v>115</v>
      </c>
      <c r="B88" s="8">
        <v>901</v>
      </c>
      <c r="C88" s="8"/>
      <c r="D88" s="8"/>
      <c r="E88" s="50">
        <f>E106</f>
        <v>81247.535000000003</v>
      </c>
      <c r="F88" s="50">
        <f t="shared" ref="F88:G88" si="15">F106</f>
        <v>45355.437999999995</v>
      </c>
      <c r="G88" s="50">
        <f t="shared" si="15"/>
        <v>45355.437999999995</v>
      </c>
      <c r="H88" s="19">
        <f>G88/E88*100</f>
        <v>55.823771145795362</v>
      </c>
      <c r="I88" s="19">
        <f>G88/F88*100</f>
        <v>100</v>
      </c>
    </row>
    <row r="89" spans="1:11" ht="25.5" customHeight="1" thickBot="1">
      <c r="A89" s="17" t="s">
        <v>241</v>
      </c>
      <c r="B89" s="8">
        <v>901</v>
      </c>
      <c r="C89" s="51" t="s">
        <v>96</v>
      </c>
      <c r="D89" s="8"/>
      <c r="E89" s="50">
        <f>E90+E92+E93+E91</f>
        <v>7114.5669999999991</v>
      </c>
      <c r="F89" s="50">
        <f t="shared" ref="F89:G89" si="16">F90+F92+F93+F91</f>
        <v>4238.6009999999997</v>
      </c>
      <c r="G89" s="50">
        <f t="shared" si="16"/>
        <v>4238.6009999999997</v>
      </c>
      <c r="H89" s="19">
        <f t="shared" ref="H89:H106" si="17">G89/E89*100</f>
        <v>59.576373375920141</v>
      </c>
      <c r="I89" s="19">
        <f t="shared" ref="I89:I106" si="18">G89/F89*100</f>
        <v>100</v>
      </c>
    </row>
    <row r="90" spans="1:11" ht="83.25" customHeight="1" thickBot="1">
      <c r="A90" s="52" t="s">
        <v>72</v>
      </c>
      <c r="B90" s="53">
        <v>901</v>
      </c>
      <c r="C90" s="54" t="s">
        <v>96</v>
      </c>
      <c r="D90" s="54" t="s">
        <v>104</v>
      </c>
      <c r="E90" s="55">
        <v>6555.91</v>
      </c>
      <c r="F90" s="53">
        <v>3992.3130000000001</v>
      </c>
      <c r="G90" s="53">
        <v>3992.3130000000001</v>
      </c>
      <c r="H90" s="19">
        <f t="shared" si="17"/>
        <v>60.896397296485162</v>
      </c>
      <c r="I90" s="19">
        <f t="shared" si="18"/>
        <v>100</v>
      </c>
    </row>
    <row r="91" spans="1:11" ht="50.25" customHeight="1" thickBot="1">
      <c r="A91" s="52" t="s">
        <v>222</v>
      </c>
      <c r="B91" s="53">
        <v>901</v>
      </c>
      <c r="C91" s="54" t="s">
        <v>96</v>
      </c>
      <c r="D91" s="54" t="s">
        <v>227</v>
      </c>
      <c r="E91" s="55">
        <v>23.774999999999999</v>
      </c>
      <c r="F91" s="55">
        <v>23.774999999999999</v>
      </c>
      <c r="G91" s="55">
        <v>23.774999999999999</v>
      </c>
      <c r="H91" s="19">
        <f t="shared" si="17"/>
        <v>100</v>
      </c>
      <c r="I91" s="19">
        <f t="shared" si="18"/>
        <v>100</v>
      </c>
    </row>
    <row r="92" spans="1:11" ht="30" customHeight="1" thickBot="1">
      <c r="A92" s="52" t="s">
        <v>73</v>
      </c>
      <c r="B92" s="53">
        <v>901</v>
      </c>
      <c r="C92" s="54" t="s">
        <v>96</v>
      </c>
      <c r="D92" s="54" t="s">
        <v>158</v>
      </c>
      <c r="E92" s="55">
        <v>5</v>
      </c>
      <c r="F92" s="55">
        <v>0</v>
      </c>
      <c r="G92" s="55">
        <v>0</v>
      </c>
      <c r="H92" s="19">
        <f t="shared" si="17"/>
        <v>0</v>
      </c>
      <c r="I92" s="19"/>
    </row>
    <row r="93" spans="1:11" ht="59.25" customHeight="1" thickBot="1">
      <c r="A93" s="52" t="s">
        <v>74</v>
      </c>
      <c r="B93" s="53">
        <v>901</v>
      </c>
      <c r="C93" s="54" t="s">
        <v>96</v>
      </c>
      <c r="D93" s="54">
        <v>13</v>
      </c>
      <c r="E93" s="53">
        <v>529.88199999999995</v>
      </c>
      <c r="F93" s="53">
        <v>222.51300000000001</v>
      </c>
      <c r="G93" s="53">
        <v>222.51300000000001</v>
      </c>
      <c r="H93" s="19">
        <f t="shared" si="17"/>
        <v>41.992934275933138</v>
      </c>
      <c r="I93" s="19">
        <f t="shared" si="18"/>
        <v>100</v>
      </c>
    </row>
    <row r="94" spans="1:11" ht="30.75" customHeight="1" thickBot="1">
      <c r="A94" s="52" t="s">
        <v>75</v>
      </c>
      <c r="B94" s="53">
        <v>901</v>
      </c>
      <c r="C94" s="54" t="s">
        <v>100</v>
      </c>
      <c r="D94" s="54"/>
      <c r="E94" s="56">
        <f>E95</f>
        <v>412.8</v>
      </c>
      <c r="F94" s="56">
        <f t="shared" ref="F94" si="19">F95</f>
        <v>300.52100000000002</v>
      </c>
      <c r="G94" s="56">
        <f>G95</f>
        <v>300.52100000000002</v>
      </c>
      <c r="H94" s="19">
        <f t="shared" si="17"/>
        <v>72.800629844961236</v>
      </c>
      <c r="I94" s="19">
        <f t="shared" si="18"/>
        <v>100</v>
      </c>
    </row>
    <row r="95" spans="1:11" ht="57" customHeight="1" thickBot="1">
      <c r="A95" s="52" t="s">
        <v>76</v>
      </c>
      <c r="B95" s="53">
        <v>901</v>
      </c>
      <c r="C95" s="54" t="s">
        <v>100</v>
      </c>
      <c r="D95" s="54" t="s">
        <v>102</v>
      </c>
      <c r="E95" s="56">
        <v>412.8</v>
      </c>
      <c r="F95" s="56">
        <v>300.52100000000002</v>
      </c>
      <c r="G95" s="56">
        <v>300.52100000000002</v>
      </c>
      <c r="H95" s="19">
        <f t="shared" si="17"/>
        <v>72.800629844961236</v>
      </c>
      <c r="I95" s="19">
        <f t="shared" si="18"/>
        <v>100</v>
      </c>
    </row>
    <row r="96" spans="1:11" ht="62.25" thickBot="1">
      <c r="A96" s="52" t="s">
        <v>77</v>
      </c>
      <c r="B96" s="53">
        <v>901</v>
      </c>
      <c r="C96" s="54" t="s">
        <v>102</v>
      </c>
      <c r="D96" s="54"/>
      <c r="E96" s="53">
        <f>E97</f>
        <v>1818.6369999999999</v>
      </c>
      <c r="F96" s="53">
        <f t="shared" ref="F96:G96" si="20">F97</f>
        <v>1308.1849999999999</v>
      </c>
      <c r="G96" s="53">
        <f t="shared" si="20"/>
        <v>1308.1849999999999</v>
      </c>
      <c r="H96" s="19">
        <f t="shared" si="17"/>
        <v>71.93216678204611</v>
      </c>
      <c r="I96" s="19">
        <f t="shared" si="18"/>
        <v>100</v>
      </c>
    </row>
    <row r="97" spans="1:9" ht="52.5" customHeight="1" thickBot="1">
      <c r="A97" s="52" t="s">
        <v>78</v>
      </c>
      <c r="B97" s="53">
        <v>901</v>
      </c>
      <c r="C97" s="54" t="s">
        <v>102</v>
      </c>
      <c r="D97" s="54">
        <v>10</v>
      </c>
      <c r="E97" s="53">
        <v>1818.6369999999999</v>
      </c>
      <c r="F97" s="53">
        <v>1308.1849999999999</v>
      </c>
      <c r="G97" s="53">
        <v>1308.1849999999999</v>
      </c>
      <c r="H97" s="19">
        <f t="shared" si="17"/>
        <v>71.93216678204611</v>
      </c>
      <c r="I97" s="19">
        <f t="shared" si="18"/>
        <v>100</v>
      </c>
    </row>
    <row r="98" spans="1:9" ht="30.75" customHeight="1" thickBot="1">
      <c r="A98" s="17" t="s">
        <v>79</v>
      </c>
      <c r="B98" s="8">
        <v>901</v>
      </c>
      <c r="C98" s="51" t="s">
        <v>104</v>
      </c>
      <c r="D98" s="51"/>
      <c r="E98" s="50">
        <f>E99+E100</f>
        <v>40975.785000000003</v>
      </c>
      <c r="F98" s="50">
        <f t="shared" ref="F98:G98" si="21">F99+F100</f>
        <v>24054.127999999997</v>
      </c>
      <c r="G98" s="50">
        <f t="shared" si="21"/>
        <v>24054.127999999997</v>
      </c>
      <c r="H98" s="19">
        <f t="shared" si="17"/>
        <v>58.70327560533616</v>
      </c>
      <c r="I98" s="19">
        <f t="shared" si="18"/>
        <v>100</v>
      </c>
    </row>
    <row r="99" spans="1:9" ht="42" thickBot="1">
      <c r="A99" s="17" t="s">
        <v>80</v>
      </c>
      <c r="B99" s="8">
        <v>901</v>
      </c>
      <c r="C99" s="51" t="s">
        <v>104</v>
      </c>
      <c r="D99" s="51" t="s">
        <v>159</v>
      </c>
      <c r="E99" s="50">
        <v>39778</v>
      </c>
      <c r="F99" s="8">
        <v>24011.527999999998</v>
      </c>
      <c r="G99" s="8">
        <v>24011.527999999998</v>
      </c>
      <c r="H99" s="19">
        <f t="shared" si="17"/>
        <v>60.36383930816028</v>
      </c>
      <c r="I99" s="19">
        <f t="shared" si="18"/>
        <v>100</v>
      </c>
    </row>
    <row r="100" spans="1:9" ht="48" customHeight="1" thickBot="1">
      <c r="A100" s="17" t="s">
        <v>81</v>
      </c>
      <c r="B100" s="8">
        <v>901</v>
      </c>
      <c r="C100" s="51" t="s">
        <v>104</v>
      </c>
      <c r="D100" s="51">
        <v>12</v>
      </c>
      <c r="E100" s="50">
        <v>1197.7850000000001</v>
      </c>
      <c r="F100" s="50">
        <v>42.6</v>
      </c>
      <c r="G100" s="50">
        <v>42.6</v>
      </c>
      <c r="H100" s="19">
        <f t="shared" si="17"/>
        <v>3.5565648259078215</v>
      </c>
      <c r="I100" s="19"/>
    </row>
    <row r="101" spans="1:9" ht="45.75" customHeight="1" thickBot="1">
      <c r="A101" s="17" t="s">
        <v>82</v>
      </c>
      <c r="B101" s="8">
        <v>901</v>
      </c>
      <c r="C101" s="51" t="s">
        <v>107</v>
      </c>
      <c r="D101" s="51"/>
      <c r="E101" s="8">
        <f>E102+E103+E104</f>
        <v>30925.646000000001</v>
      </c>
      <c r="F101" s="8">
        <f t="shared" ref="F101:G101" si="22">F102+F103+F104</f>
        <v>15453.902999999998</v>
      </c>
      <c r="G101" s="8">
        <f t="shared" si="22"/>
        <v>15453.902999999998</v>
      </c>
      <c r="H101" s="19">
        <f t="shared" si="17"/>
        <v>49.971156625151821</v>
      </c>
      <c r="I101" s="19">
        <f t="shared" si="18"/>
        <v>100</v>
      </c>
    </row>
    <row r="102" spans="1:9" ht="31.7" customHeight="1" thickBot="1">
      <c r="A102" s="17" t="s">
        <v>83</v>
      </c>
      <c r="B102" s="8">
        <v>901</v>
      </c>
      <c r="C102" s="51" t="s">
        <v>107</v>
      </c>
      <c r="D102" s="51" t="s">
        <v>96</v>
      </c>
      <c r="E102" s="50">
        <v>6.8540000000000001</v>
      </c>
      <c r="F102" s="8">
        <v>5.44</v>
      </c>
      <c r="G102" s="8">
        <v>5.44</v>
      </c>
      <c r="H102" s="19">
        <f t="shared" si="17"/>
        <v>79.369711117595571</v>
      </c>
      <c r="I102" s="19">
        <f t="shared" si="18"/>
        <v>100</v>
      </c>
    </row>
    <row r="103" spans="1:9" ht="31.7" customHeight="1" thickBot="1">
      <c r="A103" s="17" t="s">
        <v>84</v>
      </c>
      <c r="B103" s="8">
        <v>901</v>
      </c>
      <c r="C103" s="51" t="s">
        <v>107</v>
      </c>
      <c r="D103" s="51" t="s">
        <v>100</v>
      </c>
      <c r="E103" s="8">
        <v>17755.780999999999</v>
      </c>
      <c r="F103" s="8">
        <v>8068.46</v>
      </c>
      <c r="G103" s="8">
        <v>8068.46</v>
      </c>
      <c r="H103" s="19">
        <f t="shared" si="17"/>
        <v>45.441312888461511</v>
      </c>
      <c r="I103" s="19">
        <f t="shared" si="18"/>
        <v>100</v>
      </c>
    </row>
    <row r="104" spans="1:9" ht="30" customHeight="1" thickBot="1">
      <c r="A104" s="17" t="s">
        <v>85</v>
      </c>
      <c r="B104" s="8">
        <v>901</v>
      </c>
      <c r="C104" s="51" t="s">
        <v>107</v>
      </c>
      <c r="D104" s="51" t="s">
        <v>102</v>
      </c>
      <c r="E104" s="50">
        <v>13163.011</v>
      </c>
      <c r="F104" s="8">
        <v>7380.0029999999997</v>
      </c>
      <c r="G104" s="8">
        <v>7380.0029999999997</v>
      </c>
      <c r="H104" s="19">
        <f t="shared" si="17"/>
        <v>56.066222234411256</v>
      </c>
      <c r="I104" s="19">
        <f t="shared" si="18"/>
        <v>100</v>
      </c>
    </row>
    <row r="105" spans="1:9" ht="30" customHeight="1" thickBot="1">
      <c r="A105" s="17" t="s">
        <v>226</v>
      </c>
      <c r="B105" s="8">
        <v>901</v>
      </c>
      <c r="C105" s="51" t="s">
        <v>225</v>
      </c>
      <c r="D105" s="51" t="s">
        <v>96</v>
      </c>
      <c r="E105" s="50">
        <v>0.1</v>
      </c>
      <c r="F105" s="50">
        <v>0.1</v>
      </c>
      <c r="G105" s="50">
        <v>0.1</v>
      </c>
      <c r="H105" s="19">
        <f t="shared" si="17"/>
        <v>100</v>
      </c>
      <c r="I105" s="19">
        <f t="shared" si="18"/>
        <v>100</v>
      </c>
    </row>
    <row r="106" spans="1:9" ht="33.75" customHeight="1" thickBot="1">
      <c r="A106" s="17" t="s">
        <v>116</v>
      </c>
      <c r="B106" s="8"/>
      <c r="C106" s="51"/>
      <c r="D106" s="8"/>
      <c r="E106" s="50">
        <f>E89+E94+E96+E98+E101+E105</f>
        <v>81247.535000000003</v>
      </c>
      <c r="F106" s="50">
        <f>F89+F94+F96+F98+F101+F105</f>
        <v>45355.437999999995</v>
      </c>
      <c r="G106" s="50">
        <f>G89+G94+G96+G98+G101+G105</f>
        <v>45355.437999999995</v>
      </c>
      <c r="H106" s="19">
        <f t="shared" si="17"/>
        <v>55.823771145795362</v>
      </c>
      <c r="I106" s="19">
        <f t="shared" si="18"/>
        <v>100</v>
      </c>
    </row>
    <row r="109" spans="1:9" ht="172.5" customHeight="1">
      <c r="E109" s="82" t="s">
        <v>298</v>
      </c>
      <c r="F109" s="82"/>
      <c r="G109" s="82"/>
      <c r="H109" s="57"/>
      <c r="I109" s="57"/>
    </row>
    <row r="111" spans="1:9" ht="96.75" customHeight="1">
      <c r="A111" s="92" t="s">
        <v>156</v>
      </c>
      <c r="B111" s="92"/>
      <c r="C111" s="92"/>
      <c r="D111" s="92"/>
      <c r="E111" s="92"/>
      <c r="F111" s="92"/>
      <c r="G111" s="92"/>
      <c r="H111" s="6"/>
    </row>
    <row r="113" spans="1:8" ht="21.75" thickBot="1">
      <c r="G113" s="4" t="s">
        <v>157</v>
      </c>
    </row>
    <row r="114" spans="1:8" ht="106.5" customHeight="1" thickBot="1">
      <c r="A114" s="48" t="s">
        <v>117</v>
      </c>
      <c r="B114" s="49" t="s">
        <v>118</v>
      </c>
      <c r="C114" s="49" t="s">
        <v>262</v>
      </c>
      <c r="D114" s="49" t="s">
        <v>304</v>
      </c>
      <c r="E114" s="49" t="s">
        <v>305</v>
      </c>
      <c r="F114" s="49" t="s">
        <v>4</v>
      </c>
      <c r="G114" s="49" t="s">
        <v>5</v>
      </c>
      <c r="H114" s="7"/>
    </row>
    <row r="115" spans="1:8" ht="123" thickBot="1">
      <c r="A115" s="45" t="s">
        <v>160</v>
      </c>
      <c r="B115" s="10" t="s">
        <v>219</v>
      </c>
      <c r="C115" s="11">
        <f>C116</f>
        <v>8712.5969999999998</v>
      </c>
      <c r="D115" s="11">
        <f t="shared" ref="D115:E115" si="23">D116</f>
        <v>5599.2690000000002</v>
      </c>
      <c r="E115" s="11">
        <f t="shared" si="23"/>
        <v>5599.2690000000002</v>
      </c>
      <c r="F115" s="58">
        <f>E115/C115*100</f>
        <v>64.266360535211263</v>
      </c>
      <c r="G115" s="59">
        <v>100</v>
      </c>
      <c r="H115" s="60"/>
    </row>
    <row r="116" spans="1:8" ht="133.5" customHeight="1" thickBot="1">
      <c r="A116" s="46" t="s">
        <v>161</v>
      </c>
      <c r="B116" s="18" t="s">
        <v>218</v>
      </c>
      <c r="C116" s="61">
        <f>C117+C127</f>
        <v>8712.5969999999998</v>
      </c>
      <c r="D116" s="61">
        <f>D117+D127</f>
        <v>5599.2690000000002</v>
      </c>
      <c r="E116" s="61">
        <f>E117+E127</f>
        <v>5599.2690000000002</v>
      </c>
      <c r="F116" s="58">
        <f>E116/C116*100</f>
        <v>64.266360535211263</v>
      </c>
      <c r="G116" s="59">
        <f t="shared" ref="G116:G123" si="24">E116/D116*100</f>
        <v>100</v>
      </c>
      <c r="H116" s="60"/>
    </row>
    <row r="117" spans="1:8" ht="116.45" customHeight="1" thickBot="1">
      <c r="A117" s="46" t="s">
        <v>162</v>
      </c>
      <c r="B117" s="18" t="s">
        <v>119</v>
      </c>
      <c r="C117" s="61">
        <f>C118+C119+C120+C123+C124</f>
        <v>6968.71</v>
      </c>
      <c r="D117" s="61">
        <f>D118+D119+D120+D123+D124</f>
        <v>4290.8339999999998</v>
      </c>
      <c r="E117" s="61">
        <f>E118+E119+E120+E123+E124</f>
        <v>4290.8339999999998</v>
      </c>
      <c r="F117" s="58">
        <f>E117/C117*100</f>
        <v>61.572859252286293</v>
      </c>
      <c r="G117" s="59">
        <f t="shared" si="24"/>
        <v>100</v>
      </c>
      <c r="H117" s="60"/>
    </row>
    <row r="118" spans="1:8" ht="66" customHeight="1" thickBot="1">
      <c r="A118" s="46" t="s">
        <v>163</v>
      </c>
      <c r="B118" s="18" t="s">
        <v>120</v>
      </c>
      <c r="C118" s="11">
        <v>4024.8789999999999</v>
      </c>
      <c r="D118" s="11">
        <v>2393.77</v>
      </c>
      <c r="E118" s="11">
        <v>2393.77</v>
      </c>
      <c r="F118" s="58">
        <f t="shared" ref="F118:F123" si="25">E118/C118*100</f>
        <v>59.474334507944214</v>
      </c>
      <c r="G118" s="59">
        <f t="shared" si="24"/>
        <v>100</v>
      </c>
      <c r="H118" s="60"/>
    </row>
    <row r="119" spans="1:8" ht="55.5" customHeight="1" thickBot="1">
      <c r="A119" s="46" t="s">
        <v>204</v>
      </c>
      <c r="B119" s="18" t="s">
        <v>205</v>
      </c>
      <c r="C119" s="11">
        <v>1215.867</v>
      </c>
      <c r="D119" s="11">
        <v>981.22</v>
      </c>
      <c r="E119" s="11">
        <v>981.22</v>
      </c>
      <c r="F119" s="58">
        <f t="shared" si="25"/>
        <v>80.701260910938458</v>
      </c>
      <c r="G119" s="59">
        <f t="shared" si="24"/>
        <v>100</v>
      </c>
      <c r="H119" s="60"/>
    </row>
    <row r="120" spans="1:8" ht="55.5" customHeight="1" thickBot="1">
      <c r="A120" s="46" t="s">
        <v>164</v>
      </c>
      <c r="B120" s="18" t="s">
        <v>121</v>
      </c>
      <c r="C120" s="61">
        <f>C121+C122</f>
        <v>1313.164</v>
      </c>
      <c r="D120" s="61">
        <f t="shared" ref="D120:E120" si="26">D121+D122</f>
        <v>615.32300000000009</v>
      </c>
      <c r="E120" s="61">
        <f t="shared" si="26"/>
        <v>615.32300000000009</v>
      </c>
      <c r="F120" s="58">
        <f t="shared" si="25"/>
        <v>46.858046672007461</v>
      </c>
      <c r="G120" s="59">
        <f t="shared" si="24"/>
        <v>100</v>
      </c>
      <c r="H120" s="60"/>
    </row>
    <row r="121" spans="1:8" ht="74.25" customHeight="1" thickBot="1">
      <c r="A121" s="46" t="s">
        <v>164</v>
      </c>
      <c r="B121" s="18" t="s">
        <v>122</v>
      </c>
      <c r="C121" s="8">
        <v>1278.665</v>
      </c>
      <c r="D121" s="8">
        <v>586.41600000000005</v>
      </c>
      <c r="E121" s="8">
        <v>586.41600000000005</v>
      </c>
      <c r="F121" s="58">
        <f t="shared" si="25"/>
        <v>45.861582197057096</v>
      </c>
      <c r="G121" s="59">
        <f t="shared" si="24"/>
        <v>100</v>
      </c>
      <c r="H121" s="62"/>
    </row>
    <row r="122" spans="1:8" ht="42" thickBot="1">
      <c r="A122" s="46" t="s">
        <v>164</v>
      </c>
      <c r="B122" s="18" t="s">
        <v>123</v>
      </c>
      <c r="C122" s="50">
        <v>34.499000000000002</v>
      </c>
      <c r="D122" s="8">
        <v>28.907</v>
      </c>
      <c r="E122" s="8">
        <v>28.907</v>
      </c>
      <c r="F122" s="58">
        <f>E122/C122*100</f>
        <v>83.79083451694251</v>
      </c>
      <c r="G122" s="59">
        <f t="shared" si="24"/>
        <v>100</v>
      </c>
      <c r="H122" s="62"/>
    </row>
    <row r="123" spans="1:8" ht="86.25" customHeight="1" thickBot="1">
      <c r="A123" s="46" t="s">
        <v>165</v>
      </c>
      <c r="B123" s="18" t="s">
        <v>124</v>
      </c>
      <c r="C123" s="61">
        <v>412.8</v>
      </c>
      <c r="D123" s="61">
        <v>300.52100000000002</v>
      </c>
      <c r="E123" s="61">
        <v>300.52100000000002</v>
      </c>
      <c r="F123" s="58">
        <f t="shared" si="25"/>
        <v>72.800629844961236</v>
      </c>
      <c r="G123" s="59">
        <f t="shared" si="24"/>
        <v>100</v>
      </c>
      <c r="H123" s="60"/>
    </row>
    <row r="124" spans="1:8" ht="78" customHeight="1">
      <c r="A124" s="98" t="s">
        <v>166</v>
      </c>
      <c r="B124" s="83" t="s">
        <v>125</v>
      </c>
      <c r="C124" s="86">
        <v>2</v>
      </c>
      <c r="D124" s="86">
        <v>0</v>
      </c>
      <c r="E124" s="86">
        <v>0</v>
      </c>
      <c r="F124" s="89">
        <f>E124/C124*100</f>
        <v>0</v>
      </c>
      <c r="G124" s="89" t="e">
        <f>E124/D124*100</f>
        <v>#DIV/0!</v>
      </c>
      <c r="H124" s="60"/>
    </row>
    <row r="125" spans="1:8">
      <c r="A125" s="99"/>
      <c r="B125" s="84"/>
      <c r="C125" s="87"/>
      <c r="D125" s="87"/>
      <c r="E125" s="87"/>
      <c r="F125" s="90"/>
      <c r="G125" s="90"/>
      <c r="H125" s="60"/>
    </row>
    <row r="126" spans="1:8" ht="54.75" customHeight="1" thickBot="1">
      <c r="A126" s="100"/>
      <c r="B126" s="85"/>
      <c r="C126" s="88"/>
      <c r="D126" s="88"/>
      <c r="E126" s="88"/>
      <c r="F126" s="91"/>
      <c r="G126" s="91"/>
      <c r="H126" s="60"/>
    </row>
    <row r="127" spans="1:8" ht="65.25" customHeight="1" thickBot="1">
      <c r="A127" s="46" t="s">
        <v>167</v>
      </c>
      <c r="B127" s="18" t="s">
        <v>126</v>
      </c>
      <c r="C127" s="11">
        <f>C128+C129+C130</f>
        <v>1743.8869999999999</v>
      </c>
      <c r="D127" s="11">
        <f t="shared" ref="D127:E127" si="27">D128+D129+D130</f>
        <v>1308.4349999999999</v>
      </c>
      <c r="E127" s="11">
        <f t="shared" si="27"/>
        <v>1308.4349999999999</v>
      </c>
      <c r="F127" s="58">
        <f t="shared" ref="F127:F138" si="28">E127/C127*100</f>
        <v>75.029804110014013</v>
      </c>
      <c r="G127" s="59">
        <f t="shared" ref="G127:G131" si="29">E127/D127*100</f>
        <v>100</v>
      </c>
      <c r="H127" s="60"/>
    </row>
    <row r="128" spans="1:8" ht="150.75" customHeight="1" thickBot="1">
      <c r="A128" s="46" t="s">
        <v>168</v>
      </c>
      <c r="B128" s="18" t="s">
        <v>127</v>
      </c>
      <c r="C128" s="8">
        <v>1741.787</v>
      </c>
      <c r="D128" s="8">
        <v>1306.335</v>
      </c>
      <c r="E128" s="8">
        <v>1306.335</v>
      </c>
      <c r="F128" s="58">
        <f t="shared" si="28"/>
        <v>74.999698585418301</v>
      </c>
      <c r="G128" s="59">
        <f t="shared" si="29"/>
        <v>100</v>
      </c>
      <c r="H128" s="62"/>
    </row>
    <row r="129" spans="1:8" ht="175.7" customHeight="1" thickBot="1">
      <c r="A129" s="46" t="s">
        <v>169</v>
      </c>
      <c r="B129" s="18" t="s">
        <v>128</v>
      </c>
      <c r="C129" s="50">
        <v>2</v>
      </c>
      <c r="D129" s="50">
        <v>2</v>
      </c>
      <c r="E129" s="50">
        <v>2</v>
      </c>
      <c r="F129" s="59">
        <f t="shared" si="28"/>
        <v>100</v>
      </c>
      <c r="G129" s="59">
        <f t="shared" si="29"/>
        <v>100</v>
      </c>
      <c r="H129" s="62"/>
    </row>
    <row r="130" spans="1:8" ht="104.25" customHeight="1" thickBot="1">
      <c r="A130" s="46" t="s">
        <v>236</v>
      </c>
      <c r="B130" s="18" t="s">
        <v>237</v>
      </c>
      <c r="C130" s="50">
        <v>0.1</v>
      </c>
      <c r="D130" s="50">
        <v>0.1</v>
      </c>
      <c r="E130" s="50">
        <v>0.1</v>
      </c>
      <c r="F130" s="58">
        <f t="shared" si="28"/>
        <v>100</v>
      </c>
      <c r="G130" s="59">
        <f t="shared" si="29"/>
        <v>100</v>
      </c>
      <c r="H130" s="62"/>
    </row>
    <row r="131" spans="1:8" ht="166.7" customHeight="1" thickBot="1">
      <c r="A131" s="45" t="s">
        <v>170</v>
      </c>
      <c r="B131" s="10" t="s">
        <v>217</v>
      </c>
      <c r="C131" s="61">
        <f>C132+C138</f>
        <v>25452.104000000003</v>
      </c>
      <c r="D131" s="61">
        <f>D132+D138</f>
        <v>11246.274000000001</v>
      </c>
      <c r="E131" s="61">
        <f>E132+E138</f>
        <v>11246.274000000001</v>
      </c>
      <c r="F131" s="58">
        <f t="shared" si="28"/>
        <v>44.186028785675241</v>
      </c>
      <c r="G131" s="59">
        <f t="shared" si="29"/>
        <v>100</v>
      </c>
      <c r="H131" s="60"/>
    </row>
    <row r="132" spans="1:8" ht="111.75" customHeight="1" thickBot="1">
      <c r="A132" s="46" t="s">
        <v>171</v>
      </c>
      <c r="B132" s="18" t="s">
        <v>129</v>
      </c>
      <c r="C132" s="61">
        <f>C133+C137</f>
        <v>7696.3229999999994</v>
      </c>
      <c r="D132" s="61">
        <f t="shared" ref="D132:E132" si="30">D133+D137</f>
        <v>3177.8150000000001</v>
      </c>
      <c r="E132" s="61">
        <f t="shared" si="30"/>
        <v>3177.8150000000001</v>
      </c>
      <c r="F132" s="58">
        <f t="shared" si="28"/>
        <v>41.290042010970694</v>
      </c>
      <c r="G132" s="59">
        <f t="shared" ref="G132:G163" si="31">E132/D132*100</f>
        <v>100</v>
      </c>
      <c r="H132" s="60"/>
    </row>
    <row r="133" spans="1:8" ht="111.75" customHeight="1" thickBot="1">
      <c r="A133" s="46" t="s">
        <v>172</v>
      </c>
      <c r="B133" s="18" t="s">
        <v>130</v>
      </c>
      <c r="C133" s="61">
        <f>C134+C135+C136</f>
        <v>7196.3229999999994</v>
      </c>
      <c r="D133" s="61">
        <f t="shared" ref="D133:E133" si="32">D134+D135+D136</f>
        <v>2677.8150000000001</v>
      </c>
      <c r="E133" s="61">
        <f t="shared" si="32"/>
        <v>2677.8150000000001</v>
      </c>
      <c r="F133" s="58">
        <f t="shared" si="28"/>
        <v>37.210878388866099</v>
      </c>
      <c r="G133" s="59">
        <f t="shared" si="31"/>
        <v>100</v>
      </c>
      <c r="H133" s="60"/>
    </row>
    <row r="134" spans="1:8" ht="33.75" customHeight="1" thickBot="1">
      <c r="A134" s="46" t="s">
        <v>173</v>
      </c>
      <c r="B134" s="18" t="s">
        <v>131</v>
      </c>
      <c r="C134" s="50">
        <v>1200.3109999999999</v>
      </c>
      <c r="D134" s="50">
        <v>427.61399999999998</v>
      </c>
      <c r="E134" s="50">
        <v>427.61399999999998</v>
      </c>
      <c r="F134" s="63">
        <f t="shared" si="28"/>
        <v>35.62526711827185</v>
      </c>
      <c r="G134" s="59">
        <f>E134/D134*100</f>
        <v>100</v>
      </c>
      <c r="H134" s="60"/>
    </row>
    <row r="135" spans="1:8" ht="98.45" customHeight="1" thickBot="1">
      <c r="A135" s="46" t="s">
        <v>174</v>
      </c>
      <c r="B135" s="18" t="s">
        <v>132</v>
      </c>
      <c r="C135" s="50">
        <v>5886.0119999999997</v>
      </c>
      <c r="D135" s="50">
        <v>2232.3910000000001</v>
      </c>
      <c r="E135" s="50">
        <v>2232.3910000000001</v>
      </c>
      <c r="F135" s="63">
        <f t="shared" si="28"/>
        <v>37.927054854798129</v>
      </c>
      <c r="G135" s="64">
        <f>E135/D135*100</f>
        <v>100</v>
      </c>
      <c r="H135" s="60"/>
    </row>
    <row r="136" spans="1:8" ht="59.25" customHeight="1" thickBot="1">
      <c r="A136" s="73" t="s">
        <v>252</v>
      </c>
      <c r="B136" s="18" t="s">
        <v>253</v>
      </c>
      <c r="C136" s="50">
        <v>110</v>
      </c>
      <c r="D136" s="50">
        <v>17.809999999999999</v>
      </c>
      <c r="E136" s="50">
        <v>17.809999999999999</v>
      </c>
      <c r="F136" s="63">
        <f t="shared" si="28"/>
        <v>16.190909090909088</v>
      </c>
      <c r="G136" s="64">
        <f>E136/D136*100</f>
        <v>100</v>
      </c>
      <c r="H136" s="60"/>
    </row>
    <row r="137" spans="1:8" ht="123" thickBot="1">
      <c r="A137" s="46" t="s">
        <v>133</v>
      </c>
      <c r="B137" s="18" t="s">
        <v>134</v>
      </c>
      <c r="C137" s="61">
        <v>500</v>
      </c>
      <c r="D137" s="61">
        <v>500</v>
      </c>
      <c r="E137" s="61">
        <v>500</v>
      </c>
      <c r="F137" s="58">
        <f t="shared" si="28"/>
        <v>100</v>
      </c>
      <c r="G137" s="59">
        <f t="shared" si="31"/>
        <v>100</v>
      </c>
      <c r="H137" s="60"/>
    </row>
    <row r="138" spans="1:8" ht="82.5" thickBot="1">
      <c r="A138" s="46" t="s">
        <v>175</v>
      </c>
      <c r="B138" s="18" t="s">
        <v>206</v>
      </c>
      <c r="C138" s="61">
        <f>C139</f>
        <v>17755.781000000003</v>
      </c>
      <c r="D138" s="61">
        <f t="shared" ref="D138:E138" si="33">D139</f>
        <v>8068.4590000000007</v>
      </c>
      <c r="E138" s="61">
        <f t="shared" si="33"/>
        <v>8068.4590000000007</v>
      </c>
      <c r="F138" s="58">
        <f t="shared" si="28"/>
        <v>45.441307256492969</v>
      </c>
      <c r="G138" s="59">
        <f t="shared" si="31"/>
        <v>100</v>
      </c>
      <c r="H138" s="60"/>
    </row>
    <row r="139" spans="1:8" ht="156.75" customHeight="1" thickBot="1">
      <c r="A139" s="46" t="s">
        <v>176</v>
      </c>
      <c r="B139" s="18" t="s">
        <v>135</v>
      </c>
      <c r="C139" s="50">
        <f>C140+C142+C141+C143+C144</f>
        <v>17755.781000000003</v>
      </c>
      <c r="D139" s="50">
        <f t="shared" ref="D139:E139" si="34">D140+D142+D141+D143+D144</f>
        <v>8068.4590000000007</v>
      </c>
      <c r="E139" s="50">
        <f t="shared" si="34"/>
        <v>8068.4590000000007</v>
      </c>
      <c r="F139" s="58">
        <f t="shared" ref="F139:F158" si="35">E139/C139*100</f>
        <v>45.441307256492969</v>
      </c>
      <c r="G139" s="59">
        <f t="shared" si="31"/>
        <v>100</v>
      </c>
      <c r="H139" s="62"/>
    </row>
    <row r="140" spans="1:8" ht="91.5" customHeight="1" thickBot="1">
      <c r="A140" s="46" t="s">
        <v>177</v>
      </c>
      <c r="B140" s="18" t="s">
        <v>136</v>
      </c>
      <c r="C140" s="50">
        <v>1473.693</v>
      </c>
      <c r="D140" s="50">
        <v>804.27499999999998</v>
      </c>
      <c r="E140" s="50">
        <v>804.27499999999998</v>
      </c>
      <c r="F140" s="58">
        <f t="shared" si="35"/>
        <v>54.575478067684379</v>
      </c>
      <c r="G140" s="59">
        <f t="shared" si="31"/>
        <v>100</v>
      </c>
      <c r="H140" s="62"/>
    </row>
    <row r="141" spans="1:8" ht="90" customHeight="1" thickBot="1">
      <c r="A141" s="46" t="s">
        <v>242</v>
      </c>
      <c r="B141" s="18" t="s">
        <v>243</v>
      </c>
      <c r="C141" s="50">
        <v>50</v>
      </c>
      <c r="D141" s="50">
        <v>50</v>
      </c>
      <c r="E141" s="50">
        <v>50</v>
      </c>
      <c r="F141" s="58">
        <f t="shared" si="35"/>
        <v>100</v>
      </c>
      <c r="G141" s="59">
        <f t="shared" si="31"/>
        <v>100</v>
      </c>
      <c r="H141" s="62"/>
    </row>
    <row r="142" spans="1:8" ht="83.25" customHeight="1" thickBot="1">
      <c r="A142" s="46" t="s">
        <v>264</v>
      </c>
      <c r="B142" s="18" t="s">
        <v>263</v>
      </c>
      <c r="C142" s="65">
        <v>2920.8130000000001</v>
      </c>
      <c r="D142" s="50">
        <v>2071.0259999999998</v>
      </c>
      <c r="E142" s="50">
        <v>2071.0259999999998</v>
      </c>
      <c r="F142" s="58">
        <f t="shared" si="35"/>
        <v>70.905806020447031</v>
      </c>
      <c r="G142" s="59">
        <f t="shared" si="31"/>
        <v>100</v>
      </c>
      <c r="H142" s="62"/>
    </row>
    <row r="143" spans="1:8" ht="69.75" customHeight="1" thickBot="1">
      <c r="A143" s="75" t="s">
        <v>266</v>
      </c>
      <c r="B143" s="18" t="s">
        <v>265</v>
      </c>
      <c r="C143" s="76">
        <v>5250.8</v>
      </c>
      <c r="D143" s="50">
        <v>4900.683</v>
      </c>
      <c r="E143" s="50">
        <v>4900.683</v>
      </c>
      <c r="F143" s="58">
        <f t="shared" si="35"/>
        <v>93.332120819684619</v>
      </c>
      <c r="G143" s="59">
        <f t="shared" si="31"/>
        <v>100</v>
      </c>
      <c r="H143" s="62"/>
    </row>
    <row r="144" spans="1:8" ht="69.75" customHeight="1" thickBot="1">
      <c r="A144" s="81" t="s">
        <v>299</v>
      </c>
      <c r="B144" s="18" t="s">
        <v>281</v>
      </c>
      <c r="C144" s="76">
        <v>8060.4750000000004</v>
      </c>
      <c r="D144" s="50">
        <v>242.47499999999999</v>
      </c>
      <c r="E144" s="50">
        <v>242.47499999999999</v>
      </c>
      <c r="F144" s="58">
        <f t="shared" si="35"/>
        <v>3.0081974077210085</v>
      </c>
      <c r="G144" s="59">
        <f t="shared" si="31"/>
        <v>100</v>
      </c>
      <c r="H144" s="62"/>
    </row>
    <row r="145" spans="1:8" ht="148.69999999999999" customHeight="1" thickBot="1">
      <c r="A145" s="45" t="s">
        <v>201</v>
      </c>
      <c r="B145" s="10" t="s">
        <v>208</v>
      </c>
      <c r="C145" s="61">
        <f>C146</f>
        <v>39778</v>
      </c>
      <c r="D145" s="61">
        <f>D146</f>
        <v>24011.527999999998</v>
      </c>
      <c r="E145" s="61">
        <f>E146</f>
        <v>24011.527999999998</v>
      </c>
      <c r="F145" s="58">
        <f t="shared" si="35"/>
        <v>60.36383930816028</v>
      </c>
      <c r="G145" s="59">
        <f t="shared" si="31"/>
        <v>100</v>
      </c>
      <c r="H145" s="60"/>
    </row>
    <row r="146" spans="1:8" ht="102.75" thickBot="1">
      <c r="A146" s="46" t="s">
        <v>178</v>
      </c>
      <c r="B146" s="18" t="s">
        <v>207</v>
      </c>
      <c r="C146" s="11">
        <f>C147</f>
        <v>39778</v>
      </c>
      <c r="D146" s="11">
        <f t="shared" ref="D146:E146" si="36">D147</f>
        <v>24011.527999999998</v>
      </c>
      <c r="E146" s="11">
        <f t="shared" si="36"/>
        <v>24011.527999999998</v>
      </c>
      <c r="F146" s="58">
        <f t="shared" si="35"/>
        <v>60.36383930816028</v>
      </c>
      <c r="G146" s="59">
        <f t="shared" si="31"/>
        <v>100</v>
      </c>
      <c r="H146" s="60"/>
    </row>
    <row r="147" spans="1:8" ht="82.5" thickBot="1">
      <c r="A147" s="46" t="s">
        <v>179</v>
      </c>
      <c r="B147" s="18" t="s">
        <v>137</v>
      </c>
      <c r="C147" s="50">
        <f>C148+C149+C150</f>
        <v>39778</v>
      </c>
      <c r="D147" s="50">
        <f t="shared" ref="D147:E147" si="37">D148+D149+D150</f>
        <v>24011.527999999998</v>
      </c>
      <c r="E147" s="50">
        <f t="shared" si="37"/>
        <v>24011.527999999998</v>
      </c>
      <c r="F147" s="58">
        <f t="shared" si="35"/>
        <v>60.36383930816028</v>
      </c>
      <c r="G147" s="59">
        <f t="shared" si="31"/>
        <v>100</v>
      </c>
      <c r="H147" s="62"/>
    </row>
    <row r="148" spans="1:8" ht="153" customHeight="1" thickBot="1">
      <c r="A148" s="81" t="s">
        <v>300</v>
      </c>
      <c r="B148" s="18" t="s">
        <v>138</v>
      </c>
      <c r="C148" s="50">
        <v>1513.789</v>
      </c>
      <c r="D148" s="50">
        <v>1233.8920000000001</v>
      </c>
      <c r="E148" s="50">
        <v>1233.8920000000001</v>
      </c>
      <c r="F148" s="58">
        <f t="shared" si="35"/>
        <v>81.510170836226195</v>
      </c>
      <c r="G148" s="59">
        <f t="shared" si="31"/>
        <v>100</v>
      </c>
      <c r="H148" s="62"/>
    </row>
    <row r="149" spans="1:8" ht="329.25" customHeight="1" thickBot="1">
      <c r="A149" s="73" t="s">
        <v>254</v>
      </c>
      <c r="B149" s="30" t="s">
        <v>255</v>
      </c>
      <c r="C149" s="50">
        <v>28664.210999999999</v>
      </c>
      <c r="D149" s="50">
        <v>16032.573</v>
      </c>
      <c r="E149" s="50">
        <v>16032.573</v>
      </c>
      <c r="F149" s="58">
        <f t="shared" si="35"/>
        <v>55.932371555595935</v>
      </c>
      <c r="G149" s="59">
        <f t="shared" si="31"/>
        <v>100</v>
      </c>
      <c r="H149" s="62"/>
    </row>
    <row r="150" spans="1:8" ht="107.45" customHeight="1" thickBot="1">
      <c r="A150" s="78" t="s">
        <v>282</v>
      </c>
      <c r="B150" s="18" t="s">
        <v>283</v>
      </c>
      <c r="C150" s="50">
        <v>9600</v>
      </c>
      <c r="D150" s="50">
        <v>6745.0630000000001</v>
      </c>
      <c r="E150" s="50">
        <v>6745.0630000000001</v>
      </c>
      <c r="F150" s="58">
        <f t="shared" si="35"/>
        <v>70.261072916666663</v>
      </c>
      <c r="G150" s="59">
        <f t="shared" si="31"/>
        <v>100</v>
      </c>
      <c r="H150" s="62"/>
    </row>
    <row r="151" spans="1:8" ht="137.25" customHeight="1" thickBot="1">
      <c r="A151" s="45" t="s">
        <v>180</v>
      </c>
      <c r="B151" s="10" t="s">
        <v>209</v>
      </c>
      <c r="C151" s="11">
        <f>C153</f>
        <v>1659.5320000000002</v>
      </c>
      <c r="D151" s="11">
        <f t="shared" ref="D151:E151" si="38">D153</f>
        <v>219.56299999999999</v>
      </c>
      <c r="E151" s="11">
        <f t="shared" si="38"/>
        <v>219.56299999999999</v>
      </c>
      <c r="F151" s="58">
        <f t="shared" si="35"/>
        <v>13.230416768100884</v>
      </c>
      <c r="G151" s="59">
        <f t="shared" si="31"/>
        <v>100</v>
      </c>
      <c r="H151" s="60"/>
    </row>
    <row r="152" spans="1:8" ht="102.75" thickBot="1">
      <c r="A152" s="46" t="s">
        <v>181</v>
      </c>
      <c r="B152" s="18" t="s">
        <v>210</v>
      </c>
      <c r="C152" s="11">
        <f>C153</f>
        <v>1659.5320000000002</v>
      </c>
      <c r="D152" s="11">
        <f t="shared" ref="D152:E152" si="39">D153</f>
        <v>219.56299999999999</v>
      </c>
      <c r="E152" s="11">
        <f t="shared" si="39"/>
        <v>219.56299999999999</v>
      </c>
      <c r="F152" s="58">
        <f t="shared" si="35"/>
        <v>13.230416768100884</v>
      </c>
      <c r="G152" s="59">
        <f t="shared" si="31"/>
        <v>100</v>
      </c>
      <c r="H152" s="60"/>
    </row>
    <row r="153" spans="1:8" ht="156.75" customHeight="1" thickBot="1">
      <c r="A153" s="46" t="s">
        <v>182</v>
      </c>
      <c r="B153" s="18" t="s">
        <v>139</v>
      </c>
      <c r="C153" s="61">
        <f>C154+C155+C156</f>
        <v>1659.5320000000002</v>
      </c>
      <c r="D153" s="61">
        <f>D154+D155+D156</f>
        <v>219.56299999999999</v>
      </c>
      <c r="E153" s="61">
        <f>E154+E155+E156</f>
        <v>219.56299999999999</v>
      </c>
      <c r="F153" s="58">
        <f t="shared" si="35"/>
        <v>13.230416768100884</v>
      </c>
      <c r="G153" s="59">
        <f t="shared" si="31"/>
        <v>100</v>
      </c>
      <c r="H153" s="60"/>
    </row>
    <row r="154" spans="1:8" ht="82.5" thickBot="1">
      <c r="A154" s="46" t="s">
        <v>183</v>
      </c>
      <c r="B154" s="18" t="s">
        <v>140</v>
      </c>
      <c r="C154" s="50">
        <v>1235.2860000000001</v>
      </c>
      <c r="D154" s="50">
        <v>101.6</v>
      </c>
      <c r="E154" s="50">
        <v>101.6</v>
      </c>
      <c r="F154" s="63">
        <f t="shared" si="35"/>
        <v>8.2248159535524561</v>
      </c>
      <c r="G154" s="59">
        <f t="shared" si="31"/>
        <v>100</v>
      </c>
      <c r="H154" s="62"/>
    </row>
    <row r="155" spans="1:8" ht="88.5" customHeight="1" thickBot="1">
      <c r="A155" s="46" t="s">
        <v>184</v>
      </c>
      <c r="B155" s="18" t="s">
        <v>141</v>
      </c>
      <c r="C155" s="50">
        <v>324.24599999999998</v>
      </c>
      <c r="D155" s="8">
        <v>117.96299999999999</v>
      </c>
      <c r="E155" s="8">
        <v>117.96299999999999</v>
      </c>
      <c r="F155" s="63">
        <f t="shared" si="35"/>
        <v>36.380710941692421</v>
      </c>
      <c r="G155" s="59">
        <f t="shared" si="31"/>
        <v>100</v>
      </c>
      <c r="H155" s="60"/>
    </row>
    <row r="156" spans="1:8" ht="154.5" customHeight="1" thickBot="1">
      <c r="A156" s="46" t="s">
        <v>185</v>
      </c>
      <c r="B156" s="18" t="s">
        <v>142</v>
      </c>
      <c r="C156" s="50">
        <v>100</v>
      </c>
      <c r="D156" s="50">
        <v>0</v>
      </c>
      <c r="E156" s="50">
        <v>0</v>
      </c>
      <c r="F156" s="63">
        <f t="shared" si="35"/>
        <v>0</v>
      </c>
      <c r="G156" s="59" t="e">
        <f t="shared" si="31"/>
        <v>#DIV/0!</v>
      </c>
      <c r="H156" s="60"/>
    </row>
    <row r="157" spans="1:8" ht="156" customHeight="1" thickBot="1">
      <c r="A157" s="45" t="s">
        <v>186</v>
      </c>
      <c r="B157" s="10" t="s">
        <v>211</v>
      </c>
      <c r="C157" s="61">
        <f>C158+C161+C164+C168</f>
        <v>22</v>
      </c>
      <c r="D157" s="61">
        <f t="shared" ref="D157:E157" si="40">D158+D161+D164+D168</f>
        <v>0</v>
      </c>
      <c r="E157" s="61">
        <f t="shared" si="40"/>
        <v>0</v>
      </c>
      <c r="F157" s="63">
        <f t="shared" si="35"/>
        <v>0</v>
      </c>
      <c r="G157" s="59" t="e">
        <f t="shared" si="31"/>
        <v>#DIV/0!</v>
      </c>
      <c r="H157" s="60"/>
    </row>
    <row r="158" spans="1:8" ht="130.69999999999999" customHeight="1" thickBot="1">
      <c r="A158" s="46" t="s">
        <v>187</v>
      </c>
      <c r="B158" s="18" t="s">
        <v>143</v>
      </c>
      <c r="C158" s="61">
        <f>C159</f>
        <v>12</v>
      </c>
      <c r="D158" s="61">
        <f t="shared" ref="D158:E158" si="41">D159</f>
        <v>0</v>
      </c>
      <c r="E158" s="61">
        <f t="shared" si="41"/>
        <v>0</v>
      </c>
      <c r="F158" s="63">
        <f t="shared" si="35"/>
        <v>0</v>
      </c>
      <c r="G158" s="59" t="e">
        <f t="shared" si="31"/>
        <v>#DIV/0!</v>
      </c>
      <c r="H158" s="60"/>
    </row>
    <row r="159" spans="1:8" ht="198.75" customHeight="1" thickBot="1">
      <c r="A159" s="46" t="s">
        <v>188</v>
      </c>
      <c r="B159" s="18" t="s">
        <v>247</v>
      </c>
      <c r="C159" s="50">
        <f>C160</f>
        <v>12</v>
      </c>
      <c r="D159" s="50">
        <f t="shared" ref="D159:E159" si="42">D160</f>
        <v>0</v>
      </c>
      <c r="E159" s="50">
        <f t="shared" si="42"/>
        <v>0</v>
      </c>
      <c r="F159" s="63">
        <f t="shared" ref="F159:F163" si="43">E159/C159*100</f>
        <v>0</v>
      </c>
      <c r="G159" s="59" t="e">
        <f t="shared" si="31"/>
        <v>#DIV/0!</v>
      </c>
      <c r="H159" s="62"/>
    </row>
    <row r="160" spans="1:8" ht="62.25" thickBot="1">
      <c r="A160" s="46" t="s">
        <v>189</v>
      </c>
      <c r="B160" s="18" t="s">
        <v>144</v>
      </c>
      <c r="C160" s="50">
        <v>12</v>
      </c>
      <c r="D160" s="50">
        <v>0</v>
      </c>
      <c r="E160" s="50">
        <v>0</v>
      </c>
      <c r="F160" s="63">
        <f t="shared" si="43"/>
        <v>0</v>
      </c>
      <c r="G160" s="59" t="e">
        <f t="shared" si="31"/>
        <v>#DIV/0!</v>
      </c>
      <c r="H160" s="62"/>
    </row>
    <row r="161" spans="1:8" ht="102.75" thickBot="1">
      <c r="A161" s="46" t="s">
        <v>190</v>
      </c>
      <c r="B161" s="10" t="s">
        <v>212</v>
      </c>
      <c r="C161" s="61">
        <f>C162</f>
        <v>4</v>
      </c>
      <c r="D161" s="61">
        <f t="shared" ref="D161:E161" si="44">D162</f>
        <v>0</v>
      </c>
      <c r="E161" s="61">
        <f t="shared" si="44"/>
        <v>0</v>
      </c>
      <c r="F161" s="63">
        <f t="shared" si="43"/>
        <v>0</v>
      </c>
      <c r="G161" s="59" t="e">
        <f t="shared" si="31"/>
        <v>#DIV/0!</v>
      </c>
      <c r="H161" s="60"/>
    </row>
    <row r="162" spans="1:8" ht="117.75" customHeight="1" thickBot="1">
      <c r="A162" s="46" t="s">
        <v>191</v>
      </c>
      <c r="B162" s="18" t="s">
        <v>145</v>
      </c>
      <c r="C162" s="50">
        <f>C163</f>
        <v>4</v>
      </c>
      <c r="D162" s="50">
        <f t="shared" ref="D162:E162" si="45">D163</f>
        <v>0</v>
      </c>
      <c r="E162" s="50">
        <f t="shared" si="45"/>
        <v>0</v>
      </c>
      <c r="F162" s="63">
        <f t="shared" si="43"/>
        <v>0</v>
      </c>
      <c r="G162" s="59" t="e">
        <f t="shared" si="31"/>
        <v>#DIV/0!</v>
      </c>
      <c r="H162" s="62"/>
    </row>
    <row r="163" spans="1:8" ht="94.7" customHeight="1" thickBot="1">
      <c r="A163" s="46" t="s">
        <v>192</v>
      </c>
      <c r="B163" s="18" t="s">
        <v>146</v>
      </c>
      <c r="C163" s="50">
        <v>4</v>
      </c>
      <c r="D163" s="50">
        <v>0</v>
      </c>
      <c r="E163" s="50">
        <v>0</v>
      </c>
      <c r="F163" s="63">
        <f t="shared" si="43"/>
        <v>0</v>
      </c>
      <c r="G163" s="59" t="e">
        <f t="shared" si="31"/>
        <v>#DIV/0!</v>
      </c>
      <c r="H163" s="62"/>
    </row>
    <row r="164" spans="1:8" ht="69" customHeight="1">
      <c r="A164" s="66"/>
      <c r="B164" s="101" t="s">
        <v>213</v>
      </c>
      <c r="C164" s="86">
        <f>C166</f>
        <v>3</v>
      </c>
      <c r="D164" s="86">
        <f t="shared" ref="D164:E164" si="46">D166</f>
        <v>0</v>
      </c>
      <c r="E164" s="86">
        <f t="shared" si="46"/>
        <v>0</v>
      </c>
      <c r="F164" s="103">
        <v>0</v>
      </c>
      <c r="G164" s="89">
        <v>0</v>
      </c>
      <c r="H164" s="60"/>
    </row>
    <row r="165" spans="1:8" ht="42.75" customHeight="1" thickBot="1">
      <c r="A165" s="46" t="s">
        <v>193</v>
      </c>
      <c r="B165" s="102"/>
      <c r="C165" s="88"/>
      <c r="D165" s="88"/>
      <c r="E165" s="88"/>
      <c r="F165" s="104"/>
      <c r="G165" s="91"/>
      <c r="H165" s="60"/>
    </row>
    <row r="166" spans="1:8" ht="71.45" customHeight="1" thickBot="1">
      <c r="A166" s="46" t="s">
        <v>194</v>
      </c>
      <c r="B166" s="18" t="s">
        <v>147</v>
      </c>
      <c r="C166" s="50">
        <f>C167</f>
        <v>3</v>
      </c>
      <c r="D166" s="50">
        <f t="shared" ref="D166:E166" si="47">D167</f>
        <v>0</v>
      </c>
      <c r="E166" s="50">
        <f t="shared" si="47"/>
        <v>0</v>
      </c>
      <c r="F166" s="63">
        <v>0</v>
      </c>
      <c r="G166" s="64">
        <v>0</v>
      </c>
      <c r="H166" s="62"/>
    </row>
    <row r="167" spans="1:8" ht="57" customHeight="1" thickBot="1">
      <c r="A167" s="46" t="s">
        <v>195</v>
      </c>
      <c r="B167" s="18" t="s">
        <v>148</v>
      </c>
      <c r="C167" s="50">
        <v>3</v>
      </c>
      <c r="D167" s="50">
        <v>0</v>
      </c>
      <c r="E167" s="50">
        <v>0</v>
      </c>
      <c r="F167" s="63">
        <v>0</v>
      </c>
      <c r="G167" s="64">
        <v>0</v>
      </c>
      <c r="H167" s="62"/>
    </row>
    <row r="168" spans="1:8" ht="69" customHeight="1">
      <c r="A168" s="66"/>
      <c r="B168" s="101" t="s">
        <v>214</v>
      </c>
      <c r="C168" s="86">
        <f>C170</f>
        <v>3</v>
      </c>
      <c r="D168" s="86">
        <f t="shared" ref="D168:E168" si="48">D170</f>
        <v>0</v>
      </c>
      <c r="E168" s="86">
        <f t="shared" si="48"/>
        <v>0</v>
      </c>
      <c r="F168" s="103">
        <f>E168/C168*100</f>
        <v>0</v>
      </c>
      <c r="G168" s="89" t="e">
        <f>E168/D168*100</f>
        <v>#DIV/0!</v>
      </c>
      <c r="H168" s="60"/>
    </row>
    <row r="169" spans="1:8" ht="68.25" customHeight="1" thickBot="1">
      <c r="A169" s="46" t="s">
        <v>196</v>
      </c>
      <c r="B169" s="102"/>
      <c r="C169" s="88"/>
      <c r="D169" s="88"/>
      <c r="E169" s="88"/>
      <c r="F169" s="104"/>
      <c r="G169" s="91"/>
      <c r="H169" s="60"/>
    </row>
    <row r="170" spans="1:8" ht="82.5" thickBot="1">
      <c r="A170" s="46" t="s">
        <v>197</v>
      </c>
      <c r="B170" s="18" t="s">
        <v>149</v>
      </c>
      <c r="C170" s="50">
        <f>C171</f>
        <v>3</v>
      </c>
      <c r="D170" s="50">
        <f t="shared" ref="D170:E170" si="49">D171</f>
        <v>0</v>
      </c>
      <c r="E170" s="50">
        <f t="shared" si="49"/>
        <v>0</v>
      </c>
      <c r="F170" s="63">
        <f>E170/C170*100</f>
        <v>0</v>
      </c>
      <c r="G170" s="64" t="e">
        <f>E170/D170*100</f>
        <v>#DIV/0!</v>
      </c>
      <c r="H170" s="62"/>
    </row>
    <row r="171" spans="1:8" ht="62.25" thickBot="1">
      <c r="A171" s="46" t="s">
        <v>198</v>
      </c>
      <c r="B171" s="18" t="s">
        <v>150</v>
      </c>
      <c r="C171" s="50">
        <v>3</v>
      </c>
      <c r="D171" s="50">
        <v>0</v>
      </c>
      <c r="E171" s="50">
        <v>0</v>
      </c>
      <c r="F171" s="63">
        <f>E171/C171*100</f>
        <v>0</v>
      </c>
      <c r="G171" s="64" t="e">
        <f>E171/D171*100</f>
        <v>#DIV/0!</v>
      </c>
      <c r="H171" s="62"/>
    </row>
    <row r="172" spans="1:8" ht="123" thickBot="1">
      <c r="A172" s="45" t="s">
        <v>199</v>
      </c>
      <c r="B172" s="10" t="s">
        <v>215</v>
      </c>
      <c r="C172" s="11">
        <f>C173</f>
        <v>5464.6880000000001</v>
      </c>
      <c r="D172" s="61">
        <f t="shared" ref="D172:E172" si="50">D173</f>
        <v>4202.1880000000001</v>
      </c>
      <c r="E172" s="61">
        <f t="shared" si="50"/>
        <v>4202.1880000000001</v>
      </c>
      <c r="F172" s="58">
        <f>E173/C173*100</f>
        <v>76.897125691347796</v>
      </c>
      <c r="G172" s="64">
        <f>E172/D172*100</f>
        <v>100</v>
      </c>
      <c r="H172" s="60"/>
    </row>
    <row r="173" spans="1:8" ht="82.5" thickBot="1">
      <c r="A173" s="46" t="s">
        <v>200</v>
      </c>
      <c r="B173" s="18" t="s">
        <v>216</v>
      </c>
      <c r="C173" s="67">
        <f>C176+C174+C175</f>
        <v>5464.6880000000001</v>
      </c>
      <c r="D173" s="67">
        <f t="shared" ref="D173:E173" si="51">D176+D174+D175</f>
        <v>4202.1880000000001</v>
      </c>
      <c r="E173" s="67">
        <f t="shared" si="51"/>
        <v>4202.1880000000001</v>
      </c>
      <c r="F173" s="63">
        <f>E176/C176*100</f>
        <v>100</v>
      </c>
      <c r="G173" s="64">
        <f t="shared" ref="G173:G183" si="52">E173/D173*100</f>
        <v>100</v>
      </c>
      <c r="H173" s="62"/>
    </row>
    <row r="174" spans="1:8" ht="125.45" customHeight="1" thickBot="1">
      <c r="A174" s="78" t="s">
        <v>284</v>
      </c>
      <c r="B174" s="18" t="s">
        <v>285</v>
      </c>
      <c r="C174" s="50">
        <v>12.5</v>
      </c>
      <c r="D174" s="50">
        <v>0</v>
      </c>
      <c r="E174" s="50">
        <v>0</v>
      </c>
      <c r="F174" s="63">
        <f t="shared" ref="F174:F175" si="53">E177/C177*100</f>
        <v>100</v>
      </c>
      <c r="G174" s="64" t="e">
        <f t="shared" si="52"/>
        <v>#DIV/0!</v>
      </c>
      <c r="H174" s="62"/>
    </row>
    <row r="175" spans="1:8" ht="103.7" customHeight="1" thickBot="1">
      <c r="A175" s="78" t="s">
        <v>286</v>
      </c>
      <c r="B175" s="18" t="s">
        <v>287</v>
      </c>
      <c r="C175" s="50">
        <v>1250</v>
      </c>
      <c r="D175" s="50">
        <v>0</v>
      </c>
      <c r="E175" s="50">
        <v>0</v>
      </c>
      <c r="F175" s="63">
        <f t="shared" si="53"/>
        <v>0</v>
      </c>
      <c r="G175" s="64" t="e">
        <f t="shared" si="52"/>
        <v>#DIV/0!</v>
      </c>
      <c r="H175" s="62"/>
    </row>
    <row r="176" spans="1:8" ht="84.75" customHeight="1" thickBot="1">
      <c r="A176" s="46" t="s">
        <v>239</v>
      </c>
      <c r="B176" s="18" t="s">
        <v>151</v>
      </c>
      <c r="C176" s="67">
        <f>C177</f>
        <v>4202.1880000000001</v>
      </c>
      <c r="D176" s="50">
        <f t="shared" ref="D176:E176" si="54">D177</f>
        <v>4202.1880000000001</v>
      </c>
      <c r="E176" s="50">
        <f t="shared" si="54"/>
        <v>4202.1880000000001</v>
      </c>
      <c r="F176" s="63">
        <f t="shared" ref="F176" si="55">E177/C177*100</f>
        <v>100</v>
      </c>
      <c r="G176" s="64">
        <f t="shared" si="52"/>
        <v>100</v>
      </c>
      <c r="H176" s="62"/>
    </row>
    <row r="177" spans="1:8" ht="75.75" customHeight="1" thickBot="1">
      <c r="A177" s="46" t="s">
        <v>238</v>
      </c>
      <c r="B177" s="18" t="s">
        <v>152</v>
      </c>
      <c r="C177" s="67">
        <v>4202.1880000000001</v>
      </c>
      <c r="D177" s="50">
        <v>4202.1880000000001</v>
      </c>
      <c r="E177" s="50">
        <v>4202.1880000000001</v>
      </c>
      <c r="F177" s="63">
        <f t="shared" ref="F177:F187" si="56">E177/C177*100</f>
        <v>100</v>
      </c>
      <c r="G177" s="64">
        <f t="shared" si="52"/>
        <v>100</v>
      </c>
      <c r="H177" s="62"/>
    </row>
    <row r="178" spans="1:8" ht="129.75" customHeight="1" thickBot="1">
      <c r="A178" s="45" t="s">
        <v>231</v>
      </c>
      <c r="B178" s="10" t="s">
        <v>232</v>
      </c>
      <c r="C178" s="61">
        <f>C179+C180</f>
        <v>2</v>
      </c>
      <c r="D178" s="61">
        <f t="shared" ref="D178:E178" si="57">D179+D180</f>
        <v>0</v>
      </c>
      <c r="E178" s="61">
        <f t="shared" si="57"/>
        <v>0</v>
      </c>
      <c r="F178" s="63">
        <f t="shared" si="56"/>
        <v>0</v>
      </c>
      <c r="G178" s="64" t="e">
        <f t="shared" si="52"/>
        <v>#DIV/0!</v>
      </c>
      <c r="H178" s="62"/>
    </row>
    <row r="179" spans="1:8" ht="63.75" customHeight="1" thickBot="1">
      <c r="A179" s="46" t="s">
        <v>229</v>
      </c>
      <c r="B179" s="18" t="s">
        <v>132</v>
      </c>
      <c r="C179" s="50">
        <v>1.7</v>
      </c>
      <c r="D179" s="50">
        <v>0</v>
      </c>
      <c r="E179" s="50">
        <v>0</v>
      </c>
      <c r="F179" s="63">
        <f t="shared" si="56"/>
        <v>0</v>
      </c>
      <c r="G179" s="64" t="e">
        <f t="shared" si="52"/>
        <v>#DIV/0!</v>
      </c>
      <c r="H179" s="62"/>
    </row>
    <row r="180" spans="1:8" ht="76.7" customHeight="1" thickBot="1">
      <c r="A180" s="46" t="s">
        <v>228</v>
      </c>
      <c r="B180" s="18" t="s">
        <v>230</v>
      </c>
      <c r="C180" s="50">
        <v>0.3</v>
      </c>
      <c r="D180" s="50">
        <v>0</v>
      </c>
      <c r="E180" s="50">
        <v>0</v>
      </c>
      <c r="F180" s="63">
        <f t="shared" si="56"/>
        <v>0</v>
      </c>
      <c r="G180" s="64" t="e">
        <f t="shared" si="52"/>
        <v>#DIV/0!</v>
      </c>
      <c r="H180" s="62"/>
    </row>
    <row r="181" spans="1:8" ht="210" customHeight="1" thickBot="1">
      <c r="A181" s="45" t="s">
        <v>272</v>
      </c>
      <c r="B181" s="10" t="s">
        <v>268</v>
      </c>
      <c r="C181" s="61">
        <f>C182</f>
        <v>76.849999999999994</v>
      </c>
      <c r="D181" s="61">
        <f t="shared" ref="D181:E181" si="58">D182</f>
        <v>1.85</v>
      </c>
      <c r="E181" s="61">
        <f t="shared" si="58"/>
        <v>1.85</v>
      </c>
      <c r="F181" s="58">
        <f t="shared" si="56"/>
        <v>2.4072869225764482</v>
      </c>
      <c r="G181" s="59">
        <f t="shared" si="52"/>
        <v>100</v>
      </c>
      <c r="H181" s="62"/>
    </row>
    <row r="182" spans="1:8" ht="105" customHeight="1" thickBot="1">
      <c r="A182" s="75" t="s">
        <v>271</v>
      </c>
      <c r="B182" s="18" t="s">
        <v>267</v>
      </c>
      <c r="C182" s="50">
        <f>C183</f>
        <v>76.849999999999994</v>
      </c>
      <c r="D182" s="50">
        <f t="shared" ref="D182:E182" si="59">D183</f>
        <v>1.85</v>
      </c>
      <c r="E182" s="50">
        <f t="shared" si="59"/>
        <v>1.85</v>
      </c>
      <c r="F182" s="63">
        <f t="shared" si="56"/>
        <v>2.4072869225764482</v>
      </c>
      <c r="G182" s="64">
        <f t="shared" si="52"/>
        <v>100</v>
      </c>
      <c r="H182" s="62"/>
    </row>
    <row r="183" spans="1:8" ht="120" customHeight="1" thickBot="1">
      <c r="A183" s="75" t="s">
        <v>270</v>
      </c>
      <c r="B183" s="18" t="s">
        <v>269</v>
      </c>
      <c r="C183" s="50">
        <v>76.849999999999994</v>
      </c>
      <c r="D183" s="50">
        <v>1.85</v>
      </c>
      <c r="E183" s="50">
        <v>1.85</v>
      </c>
      <c r="F183" s="63">
        <f t="shared" si="56"/>
        <v>2.4072869225764482</v>
      </c>
      <c r="G183" s="64">
        <f t="shared" si="52"/>
        <v>100</v>
      </c>
      <c r="H183" s="62"/>
    </row>
    <row r="184" spans="1:8" ht="90" customHeight="1" thickBot="1">
      <c r="A184" s="45">
        <v>9900000000</v>
      </c>
      <c r="B184" s="10" t="s">
        <v>153</v>
      </c>
      <c r="C184" s="61">
        <f>C185+C188+C187</f>
        <v>79.765000000000001</v>
      </c>
      <c r="D184" s="61">
        <f t="shared" ref="D184:E184" si="60">D185+D188+D187</f>
        <v>74.765000000000001</v>
      </c>
      <c r="E184" s="61">
        <f t="shared" si="60"/>
        <v>74.765000000000001</v>
      </c>
      <c r="F184" s="63">
        <f t="shared" si="56"/>
        <v>93.731586535447875</v>
      </c>
      <c r="G184" s="59">
        <f>D184/E184*100</f>
        <v>100</v>
      </c>
      <c r="H184" s="60"/>
    </row>
    <row r="185" spans="1:8" ht="111" customHeight="1" thickBot="1">
      <c r="A185" s="46" t="s">
        <v>234</v>
      </c>
      <c r="B185" s="18" t="s">
        <v>235</v>
      </c>
      <c r="C185" s="50">
        <f>C186</f>
        <v>23.774999999999999</v>
      </c>
      <c r="D185" s="50">
        <f t="shared" ref="D185:E185" si="61">D186</f>
        <v>23.774999999999999</v>
      </c>
      <c r="E185" s="50">
        <f t="shared" si="61"/>
        <v>23.774999999999999</v>
      </c>
      <c r="F185" s="63">
        <f t="shared" si="56"/>
        <v>100</v>
      </c>
      <c r="G185" s="59">
        <f t="shared" ref="G185:G190" si="62">D185/E185*100</f>
        <v>100</v>
      </c>
      <c r="H185" s="60"/>
    </row>
    <row r="186" spans="1:8" ht="42" thickBot="1">
      <c r="A186" s="46" t="s">
        <v>233</v>
      </c>
      <c r="B186" s="18" t="s">
        <v>222</v>
      </c>
      <c r="C186" s="50">
        <v>23.774999999999999</v>
      </c>
      <c r="D186" s="50">
        <v>23.774999999999999</v>
      </c>
      <c r="E186" s="50">
        <v>23.774999999999999</v>
      </c>
      <c r="F186" s="63">
        <f t="shared" si="56"/>
        <v>100</v>
      </c>
      <c r="G186" s="59">
        <f t="shared" si="62"/>
        <v>100</v>
      </c>
      <c r="H186" s="60"/>
    </row>
    <row r="187" spans="1:8" ht="35.25" customHeight="1" thickBot="1">
      <c r="A187" s="81" t="s">
        <v>301</v>
      </c>
      <c r="B187" s="18" t="s">
        <v>302</v>
      </c>
      <c r="C187" s="50">
        <v>50.99</v>
      </c>
      <c r="D187" s="50">
        <v>50.99</v>
      </c>
      <c r="E187" s="50">
        <v>50.99</v>
      </c>
      <c r="F187" s="63">
        <f t="shared" si="56"/>
        <v>100</v>
      </c>
      <c r="G187" s="59">
        <f t="shared" si="62"/>
        <v>100</v>
      </c>
      <c r="H187" s="60"/>
    </row>
    <row r="188" spans="1:8" ht="39" customHeight="1" thickBot="1">
      <c r="A188" s="46">
        <v>9920000000</v>
      </c>
      <c r="B188" s="18" t="s">
        <v>73</v>
      </c>
      <c r="C188" s="50">
        <v>5</v>
      </c>
      <c r="D188" s="50">
        <v>0</v>
      </c>
      <c r="E188" s="50">
        <v>0</v>
      </c>
      <c r="F188" s="63">
        <v>0</v>
      </c>
      <c r="G188" s="59" t="e">
        <f t="shared" si="62"/>
        <v>#DIV/0!</v>
      </c>
      <c r="H188" s="60"/>
    </row>
    <row r="189" spans="1:8" ht="49.7" customHeight="1" thickBot="1">
      <c r="A189" s="46">
        <v>9920022800</v>
      </c>
      <c r="B189" s="18" t="s">
        <v>154</v>
      </c>
      <c r="C189" s="50">
        <v>5</v>
      </c>
      <c r="D189" s="50">
        <v>0</v>
      </c>
      <c r="E189" s="50">
        <v>0</v>
      </c>
      <c r="F189" s="63">
        <v>0</v>
      </c>
      <c r="G189" s="59" t="e">
        <f t="shared" si="62"/>
        <v>#DIV/0!</v>
      </c>
      <c r="H189" s="60"/>
    </row>
    <row r="190" spans="1:8" ht="34.5" customHeight="1" thickBot="1">
      <c r="A190" s="68" t="s">
        <v>155</v>
      </c>
      <c r="B190" s="69"/>
      <c r="C190" s="70">
        <f>C172+C157+C151+C145+C131+C115+C184+C178+C181</f>
        <v>81247.536000000007</v>
      </c>
      <c r="D190" s="70">
        <f t="shared" ref="D190:E190" si="63">D172+D157+D151+D145+D131+D115+D184+D178+D181</f>
        <v>45355.436999999998</v>
      </c>
      <c r="E190" s="70">
        <f t="shared" si="63"/>
        <v>45355.436999999998</v>
      </c>
      <c r="F190" s="58">
        <v>0</v>
      </c>
      <c r="G190" s="59">
        <f t="shared" si="62"/>
        <v>100</v>
      </c>
      <c r="H190" s="60"/>
    </row>
    <row r="191" spans="1:8">
      <c r="A191" s="71"/>
    </row>
  </sheetData>
  <mergeCells count="32">
    <mergeCell ref="G86:I86"/>
    <mergeCell ref="A84:G84"/>
    <mergeCell ref="A111:G111"/>
    <mergeCell ref="A124:A126"/>
    <mergeCell ref="G168:G169"/>
    <mergeCell ref="B164:B165"/>
    <mergeCell ref="C164:C165"/>
    <mergeCell ref="D164:D165"/>
    <mergeCell ref="E164:E165"/>
    <mergeCell ref="F164:F165"/>
    <mergeCell ref="G164:G165"/>
    <mergeCell ref="B168:B169"/>
    <mergeCell ref="C168:C169"/>
    <mergeCell ref="D168:D169"/>
    <mergeCell ref="E168:E169"/>
    <mergeCell ref="F168:F169"/>
    <mergeCell ref="E83:I83"/>
    <mergeCell ref="E109:G109"/>
    <mergeCell ref="E1:G1"/>
    <mergeCell ref="B124:B126"/>
    <mergeCell ref="D124:D126"/>
    <mergeCell ref="E124:E126"/>
    <mergeCell ref="F124:F126"/>
    <mergeCell ref="C124:C126"/>
    <mergeCell ref="A2:G2"/>
    <mergeCell ref="G124:G126"/>
    <mergeCell ref="A5:A6"/>
    <mergeCell ref="B5:B6"/>
    <mergeCell ref="C5:D5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  <rowBreaks count="4" manualBreakCount="4">
    <brk id="30" max="6" man="1"/>
    <brk id="47" max="8" man="1"/>
    <brk id="81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2025-10-23T10:44:01Z</cp:lastPrinted>
  <dcterms:created xsi:type="dcterms:W3CDTF">2021-07-06T15:30:06Z</dcterms:created>
  <dcterms:modified xsi:type="dcterms:W3CDTF">2025-10-23T10:45:05Z</dcterms:modified>
</cp:coreProperties>
</file>