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360" windowHeight="7350"/>
  </bookViews>
  <sheets>
    <sheet name="Лист1" sheetId="1" r:id="rId1"/>
  </sheets>
  <definedNames>
    <definedName name="_xlnm.Print_Area" localSheetId="0">Лист1!$A$1:$I$190</definedName>
  </definedNames>
  <calcPr calcId="124519"/>
</workbook>
</file>

<file path=xl/calcChain.xml><?xml version="1.0" encoding="utf-8"?>
<calcChain xmlns="http://schemas.openxmlformats.org/spreadsheetml/2006/main">
  <c r="E75" i="1"/>
  <c r="C8" l="1"/>
  <c r="E28"/>
  <c r="D28"/>
  <c r="D18"/>
  <c r="E18"/>
  <c r="C18"/>
  <c r="C26" s="1"/>
  <c r="C183" l="1"/>
  <c r="D183"/>
  <c r="E183"/>
  <c r="G187"/>
  <c r="F187"/>
  <c r="D184"/>
  <c r="E184"/>
  <c r="D181"/>
  <c r="F93"/>
  <c r="G93"/>
  <c r="G71"/>
  <c r="F71"/>
  <c r="D29"/>
  <c r="E29"/>
  <c r="C29"/>
  <c r="G32"/>
  <c r="F32"/>
  <c r="D52"/>
  <c r="E52"/>
  <c r="C52"/>
  <c r="G97"/>
  <c r="G186"/>
  <c r="F186"/>
  <c r="G38" l="1"/>
  <c r="F38"/>
  <c r="G173"/>
  <c r="G174"/>
  <c r="F173"/>
  <c r="D146"/>
  <c r="E146"/>
  <c r="C146"/>
  <c r="G149"/>
  <c r="F149"/>
  <c r="D138"/>
  <c r="D137" s="1"/>
  <c r="E138"/>
  <c r="E137" s="1"/>
  <c r="C138"/>
  <c r="F143"/>
  <c r="G143"/>
  <c r="D39"/>
  <c r="D33" s="1"/>
  <c r="E39"/>
  <c r="E33" s="1"/>
  <c r="D46"/>
  <c r="E46"/>
  <c r="C46"/>
  <c r="F51"/>
  <c r="G51"/>
  <c r="C39"/>
  <c r="C33" s="1"/>
  <c r="F41"/>
  <c r="G41"/>
  <c r="F25"/>
  <c r="G25"/>
  <c r="G188"/>
  <c r="G189"/>
  <c r="F185"/>
  <c r="G182"/>
  <c r="F182"/>
  <c r="F178"/>
  <c r="F179"/>
  <c r="F170"/>
  <c r="F175"/>
  <c r="F176"/>
  <c r="D180"/>
  <c r="E181"/>
  <c r="C181"/>
  <c r="C180" s="1"/>
  <c r="F142"/>
  <c r="G142"/>
  <c r="G100"/>
  <c r="E78"/>
  <c r="D68"/>
  <c r="F40"/>
  <c r="G40"/>
  <c r="G34"/>
  <c r="G35"/>
  <c r="F35"/>
  <c r="F34"/>
  <c r="F181" l="1"/>
  <c r="G181"/>
  <c r="E180"/>
  <c r="G39"/>
  <c r="F39"/>
  <c r="F180" l="1"/>
  <c r="G180"/>
  <c r="G176"/>
  <c r="G178"/>
  <c r="G179"/>
  <c r="G148"/>
  <c r="F148"/>
  <c r="D132"/>
  <c r="D131" s="1"/>
  <c r="E132"/>
  <c r="E131" s="1"/>
  <c r="C132"/>
  <c r="G135"/>
  <c r="F135"/>
  <c r="C126"/>
  <c r="F43" l="1"/>
  <c r="G43"/>
  <c r="G50"/>
  <c r="F50"/>
  <c r="C158" l="1"/>
  <c r="C157" s="1"/>
  <c r="F155"/>
  <c r="D126"/>
  <c r="E126"/>
  <c r="G42"/>
  <c r="F14"/>
  <c r="C131"/>
  <c r="E152"/>
  <c r="D152"/>
  <c r="C152"/>
  <c r="C65"/>
  <c r="C63"/>
  <c r="F53"/>
  <c r="G53"/>
  <c r="E8"/>
  <c r="G22"/>
  <c r="F22"/>
  <c r="C137"/>
  <c r="F140"/>
  <c r="G140"/>
  <c r="D158"/>
  <c r="D157" s="1"/>
  <c r="E158"/>
  <c r="G129"/>
  <c r="G128"/>
  <c r="G123"/>
  <c r="F123"/>
  <c r="C68"/>
  <c r="D119"/>
  <c r="D116" s="1"/>
  <c r="E119"/>
  <c r="E116" s="1"/>
  <c r="G49"/>
  <c r="G48"/>
  <c r="G37"/>
  <c r="G36"/>
  <c r="C145"/>
  <c r="C144" s="1"/>
  <c r="F129"/>
  <c r="G185"/>
  <c r="C184"/>
  <c r="D177"/>
  <c r="E177"/>
  <c r="F174" s="1"/>
  <c r="C177"/>
  <c r="C175"/>
  <c r="C119"/>
  <c r="C116" s="1"/>
  <c r="C115" s="1"/>
  <c r="H104"/>
  <c r="I104"/>
  <c r="F88"/>
  <c r="G88"/>
  <c r="E88"/>
  <c r="I90"/>
  <c r="H90"/>
  <c r="G73"/>
  <c r="F73"/>
  <c r="D72"/>
  <c r="E72"/>
  <c r="C72"/>
  <c r="G67"/>
  <c r="D56"/>
  <c r="E56"/>
  <c r="C56"/>
  <c r="G58"/>
  <c r="F58"/>
  <c r="F23"/>
  <c r="G23"/>
  <c r="G141"/>
  <c r="E93"/>
  <c r="C75"/>
  <c r="D63"/>
  <c r="E63"/>
  <c r="F42"/>
  <c r="G118"/>
  <c r="F118"/>
  <c r="D175"/>
  <c r="E175"/>
  <c r="G170"/>
  <c r="D169"/>
  <c r="D167" s="1"/>
  <c r="E169"/>
  <c r="C169"/>
  <c r="C167" s="1"/>
  <c r="D165"/>
  <c r="D163" s="1"/>
  <c r="E165"/>
  <c r="E163" s="1"/>
  <c r="C165"/>
  <c r="C163" s="1"/>
  <c r="D161"/>
  <c r="D160" s="1"/>
  <c r="E161"/>
  <c r="C161"/>
  <c r="C160" s="1"/>
  <c r="F162"/>
  <c r="F159"/>
  <c r="G162"/>
  <c r="G159"/>
  <c r="G155"/>
  <c r="G153"/>
  <c r="G154"/>
  <c r="G147"/>
  <c r="G139"/>
  <c r="G136"/>
  <c r="G133"/>
  <c r="G134"/>
  <c r="G127"/>
  <c r="G122"/>
  <c r="G121"/>
  <c r="G120"/>
  <c r="G117"/>
  <c r="F154"/>
  <c r="F153"/>
  <c r="F147"/>
  <c r="F141"/>
  <c r="F139"/>
  <c r="F136"/>
  <c r="G31"/>
  <c r="F31"/>
  <c r="D172" l="1"/>
  <c r="D171" s="1"/>
  <c r="F172"/>
  <c r="E172"/>
  <c r="C172"/>
  <c r="C171" s="1"/>
  <c r="F177"/>
  <c r="F169"/>
  <c r="G175"/>
  <c r="G177"/>
  <c r="D115"/>
  <c r="D114" s="1"/>
  <c r="E115"/>
  <c r="E114" s="1"/>
  <c r="G47"/>
  <c r="F184"/>
  <c r="F131"/>
  <c r="G183"/>
  <c r="D130"/>
  <c r="C130"/>
  <c r="G184"/>
  <c r="E130"/>
  <c r="G72"/>
  <c r="F138"/>
  <c r="F137"/>
  <c r="F72"/>
  <c r="D156"/>
  <c r="G158"/>
  <c r="C156"/>
  <c r="F52"/>
  <c r="G52"/>
  <c r="G119"/>
  <c r="F146"/>
  <c r="E157"/>
  <c r="G138"/>
  <c r="G126"/>
  <c r="G137"/>
  <c r="F158"/>
  <c r="G161"/>
  <c r="G146"/>
  <c r="E160"/>
  <c r="G160" s="1"/>
  <c r="G169"/>
  <c r="E167"/>
  <c r="F167" s="1"/>
  <c r="F161"/>
  <c r="F21"/>
  <c r="G21"/>
  <c r="G11"/>
  <c r="F171" l="1"/>
  <c r="F183"/>
  <c r="E171"/>
  <c r="G171" s="1"/>
  <c r="G172"/>
  <c r="G157"/>
  <c r="E156"/>
  <c r="F160"/>
  <c r="F157"/>
  <c r="G167"/>
  <c r="G156" l="1"/>
  <c r="F156"/>
  <c r="F133"/>
  <c r="F134"/>
  <c r="F128"/>
  <c r="F127"/>
  <c r="F126"/>
  <c r="F121"/>
  <c r="F122"/>
  <c r="F117"/>
  <c r="F119"/>
  <c r="F120"/>
  <c r="D145"/>
  <c r="D144" s="1"/>
  <c r="E145"/>
  <c r="E144" s="1"/>
  <c r="I89"/>
  <c r="I92"/>
  <c r="I93"/>
  <c r="I94"/>
  <c r="I96"/>
  <c r="I98"/>
  <c r="I101"/>
  <c r="I102"/>
  <c r="I103"/>
  <c r="H89"/>
  <c r="H91"/>
  <c r="H92"/>
  <c r="H93"/>
  <c r="H94"/>
  <c r="H96"/>
  <c r="H98"/>
  <c r="H99"/>
  <c r="H101"/>
  <c r="H102"/>
  <c r="H103"/>
  <c r="F100"/>
  <c r="E100"/>
  <c r="F97"/>
  <c r="E97"/>
  <c r="F95"/>
  <c r="G95"/>
  <c r="E95"/>
  <c r="C78"/>
  <c r="G57"/>
  <c r="G60"/>
  <c r="G64"/>
  <c r="G66"/>
  <c r="G69"/>
  <c r="G70"/>
  <c r="F57"/>
  <c r="F59"/>
  <c r="F60"/>
  <c r="F64"/>
  <c r="F66"/>
  <c r="F67"/>
  <c r="F69"/>
  <c r="F70"/>
  <c r="E68"/>
  <c r="D65"/>
  <c r="E65"/>
  <c r="D61"/>
  <c r="C61"/>
  <c r="G62"/>
  <c r="G30"/>
  <c r="G45"/>
  <c r="F30"/>
  <c r="F36"/>
  <c r="F37"/>
  <c r="F45"/>
  <c r="F47"/>
  <c r="F48"/>
  <c r="F49"/>
  <c r="F33"/>
  <c r="D44"/>
  <c r="E44"/>
  <c r="C44"/>
  <c r="G9"/>
  <c r="G10"/>
  <c r="G12"/>
  <c r="G13"/>
  <c r="G14"/>
  <c r="G15"/>
  <c r="G16"/>
  <c r="G17"/>
  <c r="G19"/>
  <c r="G20"/>
  <c r="G24"/>
  <c r="F9"/>
  <c r="F10"/>
  <c r="F11"/>
  <c r="F12"/>
  <c r="F13"/>
  <c r="F15"/>
  <c r="F16"/>
  <c r="F17"/>
  <c r="F19"/>
  <c r="F20"/>
  <c r="F24"/>
  <c r="E26"/>
  <c r="D8"/>
  <c r="D26" s="1"/>
  <c r="C27" l="1"/>
  <c r="E105"/>
  <c r="E87" s="1"/>
  <c r="D74"/>
  <c r="E27"/>
  <c r="E54" s="1"/>
  <c r="D27"/>
  <c r="D54" s="1"/>
  <c r="G105"/>
  <c r="G87" s="1"/>
  <c r="F105"/>
  <c r="G33"/>
  <c r="C74"/>
  <c r="G46"/>
  <c r="G145"/>
  <c r="D151"/>
  <c r="D150"/>
  <c r="D190" s="1"/>
  <c r="G152"/>
  <c r="E150"/>
  <c r="E190" s="1"/>
  <c r="G115"/>
  <c r="G116"/>
  <c r="C151"/>
  <c r="C150"/>
  <c r="G132"/>
  <c r="G131"/>
  <c r="E151"/>
  <c r="F152"/>
  <c r="F145"/>
  <c r="F44"/>
  <c r="G65"/>
  <c r="H97"/>
  <c r="I88"/>
  <c r="I95"/>
  <c r="F132"/>
  <c r="G44"/>
  <c r="I97"/>
  <c r="F116"/>
  <c r="I100"/>
  <c r="H100"/>
  <c r="H95"/>
  <c r="H88"/>
  <c r="F46"/>
  <c r="G29"/>
  <c r="F29"/>
  <c r="F18"/>
  <c r="G18"/>
  <c r="F8"/>
  <c r="F65"/>
  <c r="F63"/>
  <c r="G63"/>
  <c r="E61"/>
  <c r="E74" s="1"/>
  <c r="F62"/>
  <c r="F56"/>
  <c r="G56"/>
  <c r="F68"/>
  <c r="G68"/>
  <c r="G8"/>
  <c r="G190" l="1"/>
  <c r="G61"/>
  <c r="C114"/>
  <c r="C190" s="1"/>
  <c r="G151"/>
  <c r="G150"/>
  <c r="G130"/>
  <c r="G144"/>
  <c r="F150"/>
  <c r="F151"/>
  <c r="F144"/>
  <c r="F27"/>
  <c r="F130"/>
  <c r="F115"/>
  <c r="F87"/>
  <c r="I87" s="1"/>
  <c r="I105"/>
  <c r="H105"/>
  <c r="H87"/>
  <c r="G27"/>
  <c r="G28"/>
  <c r="F28"/>
  <c r="C54"/>
  <c r="F61"/>
  <c r="G26"/>
  <c r="F26"/>
  <c r="F114" l="1"/>
  <c r="G54"/>
  <c r="F54"/>
  <c r="F74"/>
</calcChain>
</file>

<file path=xl/sharedStrings.xml><?xml version="1.0" encoding="utf-8"?>
<sst xmlns="http://schemas.openxmlformats.org/spreadsheetml/2006/main" count="358" uniqueCount="305">
  <si>
    <t>Код по бюджетной классификации</t>
  </si>
  <si>
    <t>Наименование показателя</t>
  </si>
  <si>
    <t>Бюджеты, принятые законодательными (представительными) органами государственной власти и органами местного самоуправления, с учетом внесенных изменений в установленном порядке</t>
  </si>
  <si>
    <t>Кассовое исполнение с начала года</t>
  </si>
  <si>
    <t>% исполнения к годовым назначениям</t>
  </si>
  <si>
    <t>% исполнения к плану на отчетную дату</t>
  </si>
  <si>
    <t>Годовые назначения</t>
  </si>
  <si>
    <t>На отчетную дату</t>
  </si>
  <si>
    <t xml:space="preserve">РАЗДЕЛ 1. ДОХОДЫ         </t>
  </si>
  <si>
    <t>Налоговые доходы</t>
  </si>
  <si>
    <t>182 101 02000 01 0000 110</t>
  </si>
  <si>
    <t xml:space="preserve">Налог на доходы физических  лиц </t>
  </si>
  <si>
    <t>100 103 02230 01 0000 110</t>
  </si>
  <si>
    <t xml:space="preserve">Доходы от уплаты акцизов на  дизельное топливо </t>
  </si>
  <si>
    <t>100 103 02240 01 0000 110</t>
  </si>
  <si>
    <t>Доходы от уплаты акцизов на  моторные масла</t>
  </si>
  <si>
    <t>100 103 02250 01 0000 110</t>
  </si>
  <si>
    <t>Доходы от уплаты акцизов на автомобильный бензин</t>
  </si>
  <si>
    <t>100 103 02260 01 0000 110</t>
  </si>
  <si>
    <t>Доходы от уплаты акцизов на моторные масла и карбюраторных двигателей</t>
  </si>
  <si>
    <t>182 105 03010 01 1000 110</t>
  </si>
  <si>
    <t>Единый сельскохозяйственный налог</t>
  </si>
  <si>
    <t>182 106 01030 10 1000 110</t>
  </si>
  <si>
    <t>Налог на имущество физических лиц</t>
  </si>
  <si>
    <t>182 106 06033 10 1000 110</t>
  </si>
  <si>
    <t>Земельный налог с организаций</t>
  </si>
  <si>
    <t>182 106 06043 10 0000 110</t>
  </si>
  <si>
    <t>Земельный налог с физических лиц</t>
  </si>
  <si>
    <t>Неналоговые доходы</t>
  </si>
  <si>
    <t>901 111 05025 10 0000 120</t>
  </si>
  <si>
    <t xml:space="preserve">Доходы, получаемые в виде арендной платы за земельные участки </t>
  </si>
  <si>
    <t>901 111 05075 10 0000 120</t>
  </si>
  <si>
    <t>Прочие поступления от использования имущества, находящегося в собственности сельских поселений</t>
  </si>
  <si>
    <t>901 114 02053 10 0000 440</t>
  </si>
  <si>
    <t>Доходы от реализации иного имущества, находящегося в собственности сельских поселений</t>
  </si>
  <si>
    <t>000 100 00000 00 0000 000</t>
  </si>
  <si>
    <t>Налоговые и неналоговые доходы</t>
  </si>
  <si>
    <t>000 200 00000 00 0000 000</t>
  </si>
  <si>
    <t>Безвозмездные поступления</t>
  </si>
  <si>
    <t>000 202 00000 00 0000 000</t>
  </si>
  <si>
    <t>Безвозмездные поступления от других бюджетов бюджетной системы Российской Федерации</t>
  </si>
  <si>
    <t>000 202 10000 00 0000 150</t>
  </si>
  <si>
    <t xml:space="preserve">Дотации бюджетам бюджетной системы Российской Федерации </t>
  </si>
  <si>
    <t>000 202 15001 10 0000 150</t>
  </si>
  <si>
    <t>Дотации бюджетам сельских поселений на выравнивание бюджетной обеспеченности</t>
  </si>
  <si>
    <t>000 202 16001 10 0000 150</t>
  </si>
  <si>
    <t>000 202 20000 00 0000 150</t>
  </si>
  <si>
    <t>Субсидии бюджетам бюджетной системы Российской Федерации (межбюджетные субсидии)</t>
  </si>
  <si>
    <t>000 202 25555 10 9257 150</t>
  </si>
  <si>
    <t>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</si>
  <si>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000 202 29999 10 0000 150</t>
  </si>
  <si>
    <t>Прочие субсидии бюджетам сельских поселений</t>
  </si>
  <si>
    <t>000 202 29999 10 9203 150</t>
  </si>
  <si>
    <t>Прочие субсидии бюджетам сельских поселений на совершенствование систем наружного освещения населенных пунктов</t>
  </si>
  <si>
    <t>000 202 30000 00 0000 150</t>
  </si>
  <si>
    <t>Субвенции бюджетам бюджетной системы Российской Федерации</t>
  </si>
  <si>
    <t>000 202 35118 10 9603 150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</si>
  <si>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</si>
  <si>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000 202 40000 00 0000 150</t>
  </si>
  <si>
    <t xml:space="preserve">Иные межбюджетные трансферты </t>
  </si>
  <si>
    <t>000 202 40014 10 0000 150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</si>
  <si>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</si>
  <si>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000 202 40014 10 4400 150</t>
  </si>
  <si>
    <t>Межбюджетные трансферты, передаваемые бюджетам сельских поселений из бюджетов муниципальных районов части полномочий по осуществлению муниципального земельного контроля в границах поселений Камешкирского района администрациями поселений Камешкирского района в соответствии с заключенными соглашениями</t>
  </si>
  <si>
    <t>000 202 40014 10 4500 180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</si>
  <si>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утверждению генеральных планов поселения, правил землепользования и застройки, утверждению подготовленной на основе генеральных планов поселения документации по планировке территории, утверждению местных нормативов градостроительного проектирования поселений в соответствии с заключенными соглашениями</t>
  </si>
  <si>
    <t>000 207 00000 00 0000 000</t>
  </si>
  <si>
    <t>Прочие безвозмездные поступления</t>
  </si>
  <si>
    <t>ВСЕГО ДОХОДОВ</t>
  </si>
  <si>
    <t xml:space="preserve">РАЗДЕЛ 2. РАСХОДЫ            </t>
  </si>
  <si>
    <t xml:space="preserve">Общегосударственные вопросы 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</si>
  <si>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</si>
  <si>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</si>
  <si>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</si>
  <si>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</si>
  <si>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</si>
  <si>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</si>
  <si>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Обеспечение пожарной безопасности</t>
  </si>
  <si>
    <t>Национальная экономика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</si>
  <si>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</si>
  <si>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</si>
  <si>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</si>
  <si>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</si>
  <si>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</si>
  <si>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</si>
  <si>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 xml:space="preserve">ВСЕГО РАСХОДОВ               </t>
  </si>
  <si>
    <t xml:space="preserve">РАЗДЕЛ 3. ПРОФИЦИТ БЮДЖЕТА   со (знаком "плюс") ДЕФИЦИТ   БЮДЖЕТА (со знаком "минус")  </t>
  </si>
  <si>
    <t xml:space="preserve">РАЗДЕЛ 4.                    </t>
  </si>
  <si>
    <t>ИСТОЧНИКИ        ФИНАНСИРОВАНИЯ ДЕФИЦИТА     БЮДЖЕТА</t>
  </si>
  <si>
    <t>000 01 05 00 00 00 0000 000</t>
  </si>
  <si>
    <t>Изменение остатков средств на счетах по учету средств бюджета</t>
  </si>
  <si>
    <t>901 01 05 02 01 10 0000 510</t>
  </si>
  <si>
    <t>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</si>
  <si>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</si>
  <si>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>901 01 05 02 01 10 0000 610</t>
  </si>
  <si>
    <t>01</t>
  </si>
  <si>
    <t>0104</t>
  </si>
  <si>
    <t>0111</t>
  </si>
  <si>
    <t>0113</t>
  </si>
  <si>
    <t>02</t>
  </si>
  <si>
    <t>0203</t>
  </si>
  <si>
    <t>03</t>
  </si>
  <si>
    <t>0310</t>
  </si>
  <si>
    <t>04</t>
  </si>
  <si>
    <t>0409</t>
  </si>
  <si>
    <t>0412</t>
  </si>
  <si>
    <t>05</t>
  </si>
  <si>
    <t>0501</t>
  </si>
  <si>
    <t>0502</t>
  </si>
  <si>
    <t>0503</t>
  </si>
  <si>
    <t>Наименование</t>
  </si>
  <si>
    <t>ГРБС</t>
  </si>
  <si>
    <t>Рз</t>
  </si>
  <si>
    <t>Прз</t>
  </si>
  <si>
    <t>АДМИНИСТРАЦИЯ РУССКО-КАМЕШКИРСКОГО СЕЛЬСОВЕТА КАМЕШКИРСКОГО РАЙОНА ПЕНЗЕНСКОЙ ОБЛАСТИ</t>
  </si>
  <si>
    <t>Всего расходов:</t>
  </si>
  <si>
    <t>КЦСР</t>
  </si>
  <si>
    <t>Наименование КЦСР</t>
  </si>
  <si>
    <t>Основное мероприятие «Реализация функций администрации Русско-Камешкирского сельсовета Камешкирского района Пензенской области»</t>
  </si>
  <si>
    <t>Расходы на выплаты по оплате труда работников муниципальных органов</t>
  </si>
  <si>
    <t>Расходы на обеспечение функций муниципальных органов</t>
  </si>
  <si>
    <t>Закупка товаров, работ и услуг для обеспечения государственных (муниципальных нужд)</t>
  </si>
  <si>
    <t>Уплата налогов , сборов и иных платежей</t>
  </si>
  <si>
    <t>Осуществление первичного воинского учета на территориях, где отсутствуют военные комиссариаты</t>
  </si>
  <si>
    <t>Расходы на исполнение части полномочий по осуществлению муниципального земельного контроля в границах Русско-Камешкирского сельсовета Камешкирского района Пензенской области</t>
  </si>
  <si>
    <t>Основное мероприятие «Предоставление межбюджетных трансфертов»</t>
  </si>
  <si>
    <t>Иные межбюджетные трансферты на исполнение части полномочий по обеспечению первичных мер пожарной безопасности в границах Русско-Камешкирского сельсовета Камешкирского района Пензенской области</t>
  </si>
  <si>
    <t>Иные межбюджетные трансферты на исполнение части полномочий по составлению,исполнению бюджета, осуществлению контроля за его исполнением в границах Русско-Камешкирского сельсовета Камешкирского района Пензенской области</t>
  </si>
  <si>
    <t>Подпрограмма «Благоустройство территории Русско-Камешкирского сельсовета Камешкирского района Пензенской области на 2014-2022 годы»</t>
  </si>
  <si>
    <t>Основное мероприятие «Благоустройство населенных пунктов  Русско-Камешкирского сельсовета Камешкирского района Пензенской области»</t>
  </si>
  <si>
    <t>Расходы на уличное освещение</t>
  </si>
  <si>
    <t>Расходы, связанные с организацией благоустройства и озеленения территории, а также содержание территорий в надлежащем порядке</t>
  </si>
  <si>
    <t>02201S1400</t>
  </si>
  <si>
    <t>Расходы на совершенствование систем наружного освещения населенных пунктов Русско-Камешкирского сельсовета Камешкирского района Пензенской области за счет средств местного бюджета</t>
  </si>
  <si>
    <t>Основное мероприятие «Строительство и модернизация сетей и сооружений водоотведения в населенных пунктах Русско-Камешкирского сельсовета Камешкирского района Пензенской области»</t>
  </si>
  <si>
    <t>Ремонт и содержание скважин и водопроводных сетей, а также изготовление проектно-сметной документации</t>
  </si>
  <si>
    <t>Основное мероприятие «Мероприятия дорожного хозяйства на автомобильных дорогах общего пользования местного значения»</t>
  </si>
  <si>
    <t>Содержание автомобильных дорог и искусственных сооружений на них за счет ассигнований муниципального дорожного фонда Русско-Камешкирского сельсовета Камешкирского района Пензенской области</t>
  </si>
  <si>
    <t>Основное мероприятие «Оптимизация, управление и распоряжение имуществом, находящимся в собственности Русско-Камешкирского сельсовета Камешкирского района Пензенской области»</t>
  </si>
  <si>
    <t>Расходы на техническую инвентаризацию, землеустроительную документацию, оценку недвижимости и других обязательств</t>
  </si>
  <si>
    <t>Расходы на техническое обслуживание и содержание муниципальной собственности</t>
  </si>
  <si>
    <t>Расходы на исполнение части полномочий в области градостроительной деятельности в границах Русско-Камешкирского сельсовета Камешкирского района Пензенской области</t>
  </si>
  <si>
    <t>Подпрограмма "Профилактика правонарушений и экстремистской деятельности в Русско-Камешкирском сельсовете Камешкирского района Пензенской области на 2014-2022 годы"</t>
  </si>
  <si>
    <t>Пропагандистские мероприятия в сфере профилактики правонарушений и экстремистской деятельности</t>
  </si>
  <si>
    <t>Основное мероприятие «Пропагандистские мероприятия в сфере противодействия злоупотреблению наркотиками и их незаконному обороту»</t>
  </si>
  <si>
    <t>Пропагандистские мероприятия в сфере противодействия злоупотреблению наркотиками и их незаконному обороту</t>
  </si>
  <si>
    <t>Основное мероприятие «Пропагандистские мероприятия в сфере противодействия коррупции»</t>
  </si>
  <si>
    <t>Пропагандистские мероприятия в сфере противодействия коррупции</t>
  </si>
  <si>
    <t>Основное мероприятие «Пропагандистские мероприятия в сфере повышения безопасности дорожного движения»</t>
  </si>
  <si>
    <t>Пропагандистские мероприятия в сфере повышения безопасности дорожного движения</t>
  </si>
  <si>
    <t>Основное мероприятие «Благоустройство территорий общего пользования с. Русский Камешкир»</t>
  </si>
  <si>
    <t>Поддержка муниципальных программ формирования современной городской среды</t>
  </si>
  <si>
    <t>Иные непрограммные расходы Русско-Камешкирского сельсовета    Камешкирского района Пензенской области</t>
  </si>
  <si>
    <t>Резервные фонды местных администраций</t>
  </si>
  <si>
    <t>Итого</t>
  </si>
  <si>
    <t xml:space="preserve">Распределение бюджетных ассигнований по целевым статьям
(муниципальным программам Русско-Камешкирского сельсовета Камешкирского района 
Пензенской области и непрограммным направлениям деятельности)
</t>
  </si>
  <si>
    <t>(тыс.рублей)</t>
  </si>
  <si>
    <t>11</t>
  </si>
  <si>
    <t>09</t>
  </si>
  <si>
    <t>0100000000</t>
  </si>
  <si>
    <t>0120000000</t>
  </si>
  <si>
    <t>0120100000</t>
  </si>
  <si>
    <t>0120102100</t>
  </si>
  <si>
    <t>0120102200</t>
  </si>
  <si>
    <t>0120151180</t>
  </si>
  <si>
    <t>0120182070</t>
  </si>
  <si>
    <t>0120200000</t>
  </si>
  <si>
    <t>0120282030</t>
  </si>
  <si>
    <t>0120282050</t>
  </si>
  <si>
    <t>0200000000</t>
  </si>
  <si>
    <t>0220000000</t>
  </si>
  <si>
    <t>0220100000</t>
  </si>
  <si>
    <t>0220168410</t>
  </si>
  <si>
    <t>0220168420</t>
  </si>
  <si>
    <t>0230000000</t>
  </si>
  <si>
    <t>0230100000</t>
  </si>
  <si>
    <t>0230168310</t>
  </si>
  <si>
    <t>0310000000</t>
  </si>
  <si>
    <t>0310100000</t>
  </si>
  <si>
    <t>0400000000</t>
  </si>
  <si>
    <t>0410000000</t>
  </si>
  <si>
    <t>0410100000</t>
  </si>
  <si>
    <t>0410146200</t>
  </si>
  <si>
    <t>0410146210</t>
  </si>
  <si>
    <t>0410182060</t>
  </si>
  <si>
    <t>0500000000</t>
  </si>
  <si>
    <t>0510000000</t>
  </si>
  <si>
    <t>0510100000</t>
  </si>
  <si>
    <t>0510122010</t>
  </si>
  <si>
    <t>0520000000</t>
  </si>
  <si>
    <t>0520100000</t>
  </si>
  <si>
    <t>0520122020</t>
  </si>
  <si>
    <t>0530000000</t>
  </si>
  <si>
    <t>0530100000</t>
  </si>
  <si>
    <t>0530122030</t>
  </si>
  <si>
    <t>0540000000</t>
  </si>
  <si>
    <t>0540100000</t>
  </si>
  <si>
    <t>0540122040</t>
  </si>
  <si>
    <t>0600000000</t>
  </si>
  <si>
    <t>0610000000</t>
  </si>
  <si>
    <t>0300000000</t>
  </si>
  <si>
    <t xml:space="preserve">901 111 09045 10 0000 120 </t>
  </si>
  <si>
    <t xml:space="preserve"> Доходы от сдачи в аренду имущества</t>
  </si>
  <si>
    <t>0120102110</t>
  </si>
  <si>
    <t>Расходы на выплаты по оплате труда главы местной администрации</t>
  </si>
  <si>
    <t>Подпрограмма «Чистая вода на территории Русско-Камешкирского сельсовета Камешкирского района Пензенской области»</t>
  </si>
  <si>
    <t>Подпрограмма «Содержание улично-дорожной сети населенных пунктов Русско-Камешкирского сельсовета Камешкирского района Пензенской области»</t>
  </si>
  <si>
    <t>Муниципальная программа «Модернизация и развитие сети автомобильных дорог местного значения в границах населенных пунктов Русско-Камешкирского сельсовета Камешкирского района Пензенской области»</t>
  </si>
  <si>
    <t>Муниципальная программа «Обеспечение муниципального управления собственностью Русско-Камешкирского сельсовета Камешкирского района Пензенской области»</t>
  </si>
  <si>
    <t>Подпрограмма «Об управлении муниципальной собственностью Русско-Камешкирского сельсовета Камешкирского района Пензенской области»</t>
  </si>
  <si>
    <t>Муниципальная программа «Обеспечение общественного порядка и противодействие преступности в Русско-Камешкирском сельсовете Камешкирского района Пензенской области»</t>
  </si>
  <si>
    <t>Подпрограмма «Антинаркотическая программа Русско-Камешкирского сельсовета Камешкирского района Пензенской области»</t>
  </si>
  <si>
    <t>Подпрограмма «Антикоррупционная программа Русско-Камешкирского сельсовета Камешкирского района Пензенской области»</t>
  </si>
  <si>
    <t>Подпрограмма «Повышение безопасности дорожного движения в Русско-Камешкирском сельсовете Камешкирского района Пензенской области»</t>
  </si>
  <si>
    <t>Муниципальная программа «Формирование современной городской среды Русско-Камешкирского сельсовета Камешкирского района Пензенской области»</t>
  </si>
  <si>
    <t>Подпрограмма «Комфортная среда Русско-Камешкирского сельсовета Камешкирского района Пензенской области»</t>
  </si>
  <si>
    <t>Муниципальная программа «Развитие территорий и инженерной инфраструктуры, обеспечение энергосбережения и повышение энергетической эффективности в Русско-Камешкирском сельсовете Камешкирского района Пензенской области»</t>
  </si>
  <si>
    <t>Подпрограмма «Поддержка развития местного самоуправления и муниципальной службы в  Русско-Камешкирском сельсовете Камешкирского района Пензенской области»</t>
  </si>
  <si>
    <t>Муниципальная программа «Развитие гражданского общества на территории Русско-Камешкирского сельсовета Камешкирского района Пензенской области»</t>
  </si>
  <si>
    <t>Доходы, поступающие в порядке возмещения расходов, понесенных в связи с эксплуатацией имущества сельских поселений</t>
  </si>
  <si>
    <t>0107</t>
  </si>
  <si>
    <t>Обеспечение проведения выборов и референдумов</t>
  </si>
  <si>
    <t>1001</t>
  </si>
  <si>
    <t>Социальная политика</t>
  </si>
  <si>
    <t>10</t>
  </si>
  <si>
    <t>Пенсионное обеспечение</t>
  </si>
  <si>
    <t>07</t>
  </si>
  <si>
    <t>0810168460</t>
  </si>
  <si>
    <t>0810168420</t>
  </si>
  <si>
    <t>Пропагандистские мероприятия по повышению уровня благоустройства</t>
  </si>
  <si>
    <t>0800000000</t>
  </si>
  <si>
    <t>Муниципальная программа «Использование и охрана земель на территории Русско-Камешкирского сельсовета Камешкирского района Пензенской области»</t>
  </si>
  <si>
    <t>9910020220</t>
  </si>
  <si>
    <t>9910000000</t>
  </si>
  <si>
    <t>Непрограммные расходы органов местного самоуправления Русско-Камешкирского сельсовета Камешкирского района Пензенской области</t>
  </si>
  <si>
    <t>0120282080</t>
  </si>
  <si>
    <t>Иные межбюджетные трансферты на исполнение части полномочий по пенсионному обеспечению за выслугу лет муниципальных служащих</t>
  </si>
  <si>
    <t>061F255550</t>
  </si>
  <si>
    <t>061F200000</t>
  </si>
  <si>
    <t>901 113 02065 10 0000 130</t>
  </si>
  <si>
    <t xml:space="preserve"> </t>
  </si>
  <si>
    <t>0230168510</t>
  </si>
  <si>
    <t>Ремонт и содержание сетей и сооружений водоотведения а также изготовление проектно-сметной документации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</si>
  <si>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</si>
  <si>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901 111 09080 10 0000 120</t>
  </si>
  <si>
    <r>
      <t xml:space="preserve">Основное мероприятие «Формирование у жителей </t>
    </r>
    <r>
      <rPr>
        <b/>
        <sz val="16"/>
        <rFont val="Times New Roman"/>
        <family val="1"/>
        <charset val="204"/>
      </rPr>
      <t xml:space="preserve"> </t>
    </r>
    <r>
      <rPr>
        <sz val="16"/>
        <rFont val="Times New Roman"/>
        <family val="1"/>
        <charset val="204"/>
      </rPr>
      <t>Русско-Камешкирского сельсовета Камешкирского района Пензенской области правового сознания и вовлечение их в деятельность общественных организаций правоохранительной направленности»</t>
    </r>
  </si>
  <si>
    <t>000 202 49999 10 0000 150</t>
  </si>
  <si>
    <t>Прочие межбюджетные трансферты, предаваемые бюджетам сельских поселений</t>
  </si>
  <si>
    <t>000 202 29999 10 9290 150</t>
  </si>
  <si>
    <t>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пунктов,проездов к дворовым территориям многоквартирных домов населенных пунктов</t>
  </si>
  <si>
    <t>0220168430</t>
  </si>
  <si>
    <t>Расходы по обустройству мест для сбора ТБО</t>
  </si>
  <si>
    <t xml:space="preserve">03201S3080 </t>
  </si>
  <si>
    <t>Расходы за счет бюджетных ассигнований муниципального дорожного фонда Русско-Камешкирского сельсовета Камешкирского района Пензенской области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</si>
  <si>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000 2 02 25154 00 9573 150</t>
  </si>
  <si>
    <t>Субсидии бюджетам на реализацию мероприятий по модернизации коммунальной инфраструктуры (за счет средств федерального бюджета)</t>
  </si>
  <si>
    <t>000 2 02 25154 00 9572 150</t>
  </si>
  <si>
    <t>Субсидии бюджетам на реализацию мероприятий по модернизации коммунальной инфраструктуры (за счет средств бюджета Пензенской области на софинансирование средств федерального бюджета)</t>
  </si>
  <si>
    <t>000 2 02 29999 10 9282 150</t>
  </si>
  <si>
    <t>Прочие субсидии бюджетам  сельских поселений на капитальный ремонт сетей и сооружений водоотведения в населенных пунктах Пензенской области</t>
  </si>
  <si>
    <t>План на 2025 год</t>
  </si>
  <si>
    <t>Расходы на капитальный ремонт сетей и сооружений водоотведения в населенных пунктах Пензенской области</t>
  </si>
  <si>
    <t>02301S1310</t>
  </si>
  <si>
    <t>Расходы на реализацию мероприятий по модернизации коммунальной инфраструктуры</t>
  </si>
  <si>
    <t>023И351540</t>
  </si>
  <si>
    <t>Подпрограмма «Развитие и совершенствование гражданской обороны Русско-Камешкирского сельсовета Камешкирского района Пензенской области»</t>
  </si>
  <si>
    <t xml:space="preserve">Муниципальная программа «Защита населения и территорий от чрезвычайных ситуаций, обеспечение пожарной безопасности и безопасности людей на водных объектах в Русско-Камешкирском сельсовете Камешкирского района Пензенской области»
</t>
  </si>
  <si>
    <t>Совершенствование материальной базы гражданской обороны Русско-Камешкирского сельсовета Камешкирского района Пензенской области на военное время</t>
  </si>
  <si>
    <t>0920106200</t>
  </si>
  <si>
    <t>0920000000</t>
  </si>
  <si>
    <t>0900000000</t>
  </si>
  <si>
    <t>902 117 15030 10 0000 150</t>
  </si>
  <si>
    <t>Инициативные платежи, зачисляемые в бюджеты сельских поселений</t>
  </si>
  <si>
    <t>1 202 29999 10 9208 150</t>
  </si>
  <si>
    <t>Прочие субсидии (на реализацию инициативных проектов жителей муниципальных образований Пензенской области в сфере благоустройства)</t>
  </si>
  <si>
    <t>1 202 49999 10 9499 150</t>
  </si>
  <si>
    <t>Иные межбюджетные трансферты передаваемые бюджетам сельских поселений на создание объектов инфраструктуры в опорных населенных пунктах за счет средств, высвобожденных в результате списания 2/3 задолженности по бюджетным кредитам</t>
  </si>
  <si>
    <t>Расходы на приобретение коммунальной техники</t>
  </si>
  <si>
    <t xml:space="preserve"> 03201SФ333 </t>
  </si>
  <si>
    <t>Расходы на ремонт автомобильной дороги по ул. Радищева от перекрестка с ул. Гагарина в с.Русский Камешкир Камешкирского района</t>
  </si>
  <si>
    <t>0610161470</t>
  </si>
  <si>
    <t>Расходы на реализацию инициативных проектов жителей муниципальных образований Пензенской области в сфере благоустройства за счет средств инициативных платежей</t>
  </si>
  <si>
    <t>06101S1470</t>
  </si>
  <si>
    <t>Расходы на реализацию инициативных проектов жителей муниципальных образований Пензенской области в сфере благоустройства</t>
  </si>
  <si>
    <t>000 207 05010 10 0000 150</t>
  </si>
  <si>
    <t>Прочие поступления от физических и юридических лиц на финансовое обеспечение дорожной деятенльности, в том числе на добровольное пожертвований, в отношении автомобильных дорог общего пользования местного значения сельских поселений</t>
  </si>
  <si>
    <t>1 202 29900 10 7929 150</t>
  </si>
  <si>
    <t>000 202 25555 10 9508 150</t>
  </si>
  <si>
    <t>Субсидии бюджетам муниципальных образований Камешкирского района Пензенской области в целях софинансирования расходных обязательств, возникающих при выполнении полномочий по решению вопросов местного значения</t>
  </si>
  <si>
    <t>0240168350</t>
  </si>
  <si>
    <t>031019Д010</t>
  </si>
  <si>
    <t>9910021000</t>
  </si>
  <si>
    <t>Исполнение решений судов</t>
  </si>
  <si>
    <t xml:space="preserve">
ОТЧЕТ
ОБ ИСПОЛНЕНИИ БЮДЖЕТА РУССО-КАМЕШКИРСКОГО СЕЛЬСОВЕТА
КАМЕШКИРСКОГО РАЙОНА ПЕНЗЕНСКОЙ ОБЛАСТИ ЗА 4 квартал  2025 года
</t>
  </si>
  <si>
    <t>000 202 19999 10 9101 150</t>
  </si>
  <si>
    <t xml:space="preserve">Ведомственная структура расходов бюджета Русско-Камешкирского сельсовета 
Камешкирского района Пензенской области за 4 кватрал 2025 год                                                                                                                                                                                        
</t>
  </si>
  <si>
    <t>План за 4 квартал  2025 года</t>
  </si>
  <si>
    <t>Исполнено за 4 картал 2025 года</t>
  </si>
  <si>
    <t>9910075490</t>
  </si>
  <si>
    <t>Исполнено за 4 квартал 2025 года</t>
  </si>
  <si>
    <t>План за 4 квартал 2025 года</t>
  </si>
  <si>
    <t>Прочие дотации бюджетам сельских поселений (гранты) на поощрение за содействие достижению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</si>
  <si>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 xml:space="preserve">Приложение № 2
к   Постановлению Администрации
Русско-Камешкирского сельсовета
Камешкирского района
«Отчет об исполнении бюджета
за 4 квартал 2025 года»
от 12.01.2026г.  №1/1
</t>
  </si>
  <si>
    <t xml:space="preserve">Приложение № 1
 к   Постановлению Администрации
Русско-Камешкирского сельсовета 
Камешкирского района
«Отчет об исполнении бюджета
за 4 квартал 2025 года»
от   12.01.2026г.  № 1/1
</t>
  </si>
  <si>
    <t xml:space="preserve">Приложение № 3
к   Постановлению Администрации
Русско-Камешкирского сельсовета
Камешкирского района
«Отчет об исполнении бюджета
за 4 квартал 2025 года»
                от 12.01.2026г №1/1
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</si>
</sst>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00"/>
    <numFmt numFmtId="166" formatCode="0.000"/>
    <numFmt numFmtId="167" formatCode="?"/>
  </numFmts>
  <fonts count="4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165" fontId="1" fillId="0" borderId="5" xfId="0" applyNumberFormat="1" applyFont="1" applyFill="1" applyBorder="1" applyAlignment="1">
      <alignment wrapText="1"/>
    </xf>
    <xf numFmtId="165" fontId="1" fillId="0" borderId="5" xfId="0" applyNumberFormat="1" applyFont="1" applyFill="1" applyBorder="1" applyAlignment="1">
      <alignment horizontal="right" wrapText="1"/>
    </xf>
    <xf numFmtId="165" fontId="2" fillId="0" borderId="5" xfId="0" applyNumberFormat="1" applyFont="1" applyBorder="1" applyAlignment="1">
      <alignment horizontal="right" wrapText="1"/>
    </xf>
    <xf numFmtId="0" fontId="3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164" fontId="2" fillId="0" borderId="5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165" fontId="2" fillId="3" borderId="5" xfId="0" applyNumberFormat="1" applyFont="1" applyFill="1" applyBorder="1" applyAlignment="1">
      <alignment horizontal="right" wrapText="1"/>
    </xf>
    <xf numFmtId="49" fontId="2" fillId="0" borderId="3" xfId="0" applyNumberFormat="1" applyFont="1" applyBorder="1" applyAlignment="1">
      <alignment horizontal="left" wrapText="1"/>
    </xf>
    <xf numFmtId="0" fontId="1" fillId="3" borderId="3" xfId="0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165" fontId="1" fillId="3" borderId="5" xfId="0" applyNumberFormat="1" applyFont="1" applyFill="1" applyBorder="1" applyAlignment="1">
      <alignment horizontal="right" wrapText="1"/>
    </xf>
    <xf numFmtId="164" fontId="1" fillId="3" borderId="5" xfId="0" applyNumberFormat="1" applyFont="1" applyFill="1" applyBorder="1" applyAlignment="1">
      <alignment horizontal="right" wrapText="1"/>
    </xf>
    <xf numFmtId="164" fontId="1" fillId="3" borderId="0" xfId="0" applyNumberFormat="1" applyFont="1" applyFill="1" applyBorder="1" applyAlignment="1">
      <alignment horizontal="right" wrapText="1"/>
    </xf>
    <xf numFmtId="0" fontId="3" fillId="3" borderId="0" xfId="0" applyFont="1" applyFill="1"/>
    <xf numFmtId="165" fontId="3" fillId="0" borderId="0" xfId="0" applyNumberFormat="1" applyFont="1"/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justify" vertical="top" wrapText="1"/>
    </xf>
    <xf numFmtId="0" fontId="1" fillId="0" borderId="5" xfId="0" applyFont="1" applyBorder="1" applyAlignment="1">
      <alignment horizontal="justify" vertical="top" wrapText="1"/>
    </xf>
    <xf numFmtId="0" fontId="2" fillId="0" borderId="3" xfId="0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164" fontId="1" fillId="0" borderId="5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0" fontId="3" fillId="0" borderId="0" xfId="0" applyFont="1" applyFill="1"/>
    <xf numFmtId="165" fontId="2" fillId="0" borderId="5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165" fontId="1" fillId="0" borderId="5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0" fontId="2" fillId="0" borderId="5" xfId="0" applyFont="1" applyBorder="1" applyAlignment="1">
      <alignment horizontal="justify" wrapText="1"/>
    </xf>
    <xf numFmtId="0" fontId="1" fillId="0" borderId="5" xfId="0" applyFont="1" applyBorder="1" applyAlignment="1">
      <alignment horizontal="justify" wrapText="1"/>
    </xf>
    <xf numFmtId="0" fontId="2" fillId="0" borderId="5" xfId="0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3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6" fontId="2" fillId="0" borderId="5" xfId="0" applyNumberFormat="1" applyFont="1" applyBorder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  <xf numFmtId="0" fontId="2" fillId="2" borderId="3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 wrapText="1"/>
    </xf>
    <xf numFmtId="49" fontId="2" fillId="2" borderId="5" xfId="0" applyNumberFormat="1" applyFont="1" applyFill="1" applyBorder="1" applyAlignment="1">
      <alignment horizontal="center" wrapText="1"/>
    </xf>
    <xf numFmtId="166" fontId="2" fillId="2" borderId="5" xfId="0" applyNumberFormat="1" applyFont="1" applyFill="1" applyBorder="1" applyAlignment="1">
      <alignment horizontal="center" wrapText="1"/>
    </xf>
    <xf numFmtId="165" fontId="2" fillId="2" borderId="5" xfId="0" applyNumberFormat="1" applyFont="1" applyFill="1" applyBorder="1" applyAlignment="1">
      <alignment horizontal="center" wrapText="1"/>
    </xf>
    <xf numFmtId="0" fontId="2" fillId="0" borderId="0" xfId="0" applyFont="1" applyAlignment="1"/>
    <xf numFmtId="164" fontId="1" fillId="0" borderId="5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66" fontId="1" fillId="0" borderId="5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0" fontId="2" fillId="0" borderId="5" xfId="0" applyFont="1" applyFill="1" applyBorder="1" applyAlignment="1">
      <alignment horizontal="center" wrapText="1"/>
    </xf>
    <xf numFmtId="49" fontId="2" fillId="0" borderId="7" xfId="0" applyNumberFormat="1" applyFont="1" applyBorder="1" applyAlignment="1">
      <alignment horizontal="center" wrapText="1"/>
    </xf>
    <xf numFmtId="165" fontId="2" fillId="0" borderId="5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/>
    </xf>
    <xf numFmtId="0" fontId="2" fillId="0" borderId="5" xfId="0" applyFont="1" applyBorder="1"/>
    <xf numFmtId="166" fontId="1" fillId="0" borderId="5" xfId="0" applyNumberFormat="1" applyFont="1" applyBorder="1" applyAlignment="1">
      <alignment horizontal="center"/>
    </xf>
    <xf numFmtId="0" fontId="2" fillId="0" borderId="0" xfId="0" applyFont="1"/>
    <xf numFmtId="0" fontId="2" fillId="0" borderId="3" xfId="0" applyFont="1" applyBorder="1" applyAlignment="1">
      <alignment wrapText="1"/>
    </xf>
    <xf numFmtId="49" fontId="2" fillId="0" borderId="3" xfId="0" applyNumberFormat="1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49" fontId="2" fillId="0" borderId="3" xfId="0" applyNumberFormat="1" applyFont="1" applyBorder="1" applyAlignment="1">
      <alignment horizontal="center" wrapText="1"/>
    </xf>
    <xf numFmtId="166" fontId="2" fillId="0" borderId="5" xfId="0" applyNumberFormat="1" applyFont="1" applyFill="1" applyBorder="1" applyAlignment="1">
      <alignment horizontal="center" wrapText="1"/>
    </xf>
    <xf numFmtId="0" fontId="2" fillId="0" borderId="3" xfId="0" applyFont="1" applyBorder="1" applyAlignment="1">
      <alignment wrapText="1"/>
    </xf>
    <xf numFmtId="49" fontId="2" fillId="0" borderId="3" xfId="0" applyNumberFormat="1" applyFont="1" applyBorder="1" applyAlignment="1">
      <alignment horizontal="center" wrapText="1"/>
    </xf>
    <xf numFmtId="167" fontId="2" fillId="0" borderId="1" xfId="0" applyNumberFormat="1" applyFont="1" applyBorder="1" applyAlignment="1" applyProtection="1">
      <alignment horizontal="left" vertical="top" wrapText="1"/>
    </xf>
    <xf numFmtId="0" fontId="2" fillId="0" borderId="3" xfId="0" applyFont="1" applyBorder="1" applyAlignment="1">
      <alignment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165" fontId="2" fillId="0" borderId="5" xfId="0" applyNumberFormat="1" applyFont="1" applyFill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3" xfId="0" applyFont="1" applyBorder="1" applyAlignment="1">
      <alignment wrapText="1"/>
    </xf>
    <xf numFmtId="166" fontId="1" fillId="0" borderId="2" xfId="0" applyNumberFormat="1" applyFont="1" applyBorder="1" applyAlignment="1">
      <alignment horizontal="center" wrapText="1"/>
    </xf>
    <xf numFmtId="166" fontId="1" fillId="0" borderId="7" xfId="0" applyNumberFormat="1" applyFont="1" applyBorder="1" applyAlignment="1">
      <alignment horizontal="center" wrapText="1"/>
    </xf>
    <xf numFmtId="166" fontId="1" fillId="0" borderId="3" xfId="0" applyNumberFormat="1" applyFont="1" applyBorder="1" applyAlignment="1">
      <alignment horizontal="center" wrapText="1"/>
    </xf>
    <xf numFmtId="1" fontId="1" fillId="0" borderId="2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164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1"/>
  <sheetViews>
    <sheetView tabSelected="1" view="pageBreakPreview" zoomScale="70" zoomScaleSheetLayoutView="70" workbookViewId="0">
      <selection activeCell="A110" sqref="A110:G110"/>
    </sheetView>
  </sheetViews>
  <sheetFormatPr defaultColWidth="9.140625" defaultRowHeight="21"/>
  <cols>
    <col min="1" max="1" width="43.7109375" style="4" customWidth="1"/>
    <col min="2" max="2" width="52" style="4" customWidth="1"/>
    <col min="3" max="3" width="18.5703125" style="4" customWidth="1"/>
    <col min="4" max="4" width="17.140625" style="4" customWidth="1"/>
    <col min="5" max="5" width="17.42578125" style="4" customWidth="1"/>
    <col min="6" max="6" width="19" style="4" customWidth="1"/>
    <col min="7" max="7" width="17.42578125" style="4" customWidth="1"/>
    <col min="8" max="8" width="19.5703125" style="4" bestFit="1" customWidth="1"/>
    <col min="9" max="9" width="19.85546875" style="4" customWidth="1"/>
    <col min="10" max="10" width="10.85546875" style="4" bestFit="1" customWidth="1"/>
    <col min="11" max="16384" width="9.140625" style="4"/>
  </cols>
  <sheetData>
    <row r="1" spans="1:9" ht="162.75" customHeight="1">
      <c r="E1" s="85" t="s">
        <v>303</v>
      </c>
      <c r="F1" s="85"/>
      <c r="G1" s="85"/>
      <c r="H1" s="5"/>
      <c r="I1" s="5"/>
    </row>
    <row r="2" spans="1:9" ht="117.75" customHeight="1">
      <c r="A2" s="95" t="s">
        <v>293</v>
      </c>
      <c r="B2" s="95"/>
      <c r="C2" s="95"/>
      <c r="D2" s="95"/>
      <c r="E2" s="95"/>
      <c r="F2" s="95"/>
      <c r="G2" s="95"/>
      <c r="H2" s="6"/>
    </row>
    <row r="4" spans="1:9" ht="21.75" thickBot="1">
      <c r="G4" s="4" t="s">
        <v>156</v>
      </c>
    </row>
    <row r="5" spans="1:9" ht="205.5" customHeight="1" thickBot="1">
      <c r="A5" s="96" t="s">
        <v>0</v>
      </c>
      <c r="B5" s="96" t="s">
        <v>1</v>
      </c>
      <c r="C5" s="98" t="s">
        <v>2</v>
      </c>
      <c r="D5" s="99"/>
      <c r="E5" s="96" t="s">
        <v>3</v>
      </c>
      <c r="F5" s="96" t="s">
        <v>4</v>
      </c>
      <c r="G5" s="96" t="s">
        <v>5</v>
      </c>
      <c r="H5" s="7"/>
    </row>
    <row r="6" spans="1:9" ht="62.25" hidden="1" thickBot="1">
      <c r="A6" s="97"/>
      <c r="B6" s="97"/>
      <c r="C6" s="8" t="s">
        <v>6</v>
      </c>
      <c r="D6" s="8" t="s">
        <v>7</v>
      </c>
      <c r="E6" s="97"/>
      <c r="F6" s="97"/>
      <c r="G6" s="97"/>
      <c r="H6" s="7"/>
    </row>
    <row r="7" spans="1:9" ht="0.75" customHeight="1" thickBot="1">
      <c r="A7" s="9"/>
      <c r="B7" s="10" t="s">
        <v>8</v>
      </c>
      <c r="C7" s="11"/>
      <c r="D7" s="12"/>
      <c r="E7" s="12"/>
      <c r="F7" s="12"/>
      <c r="G7" s="12"/>
      <c r="H7" s="13"/>
    </row>
    <row r="8" spans="1:9" ht="48.75" customHeight="1" thickBot="1">
      <c r="A8" s="9"/>
      <c r="B8" s="10" t="s">
        <v>9</v>
      </c>
      <c r="C8" s="2">
        <f>C9+C10+C11+C12+C13+C14+C15+C16+C17</f>
        <v>9743</v>
      </c>
      <c r="D8" s="14">
        <f>D9+D10+D11+D12+D13+D14+D15+D16+D17</f>
        <v>10568.785</v>
      </c>
      <c r="E8" s="14">
        <f>E9+E10+E11+E12+E13+E14+E15+E16+E17</f>
        <v>10569.785</v>
      </c>
      <c r="F8" s="15">
        <f>E8/C8*100</f>
        <v>108.48593862260083</v>
      </c>
      <c r="G8" s="15">
        <f>E8/D8*100</f>
        <v>100.00946182555516</v>
      </c>
      <c r="H8" s="16"/>
    </row>
    <row r="9" spans="1:9" ht="28.5" customHeight="1" thickBot="1">
      <c r="A9" s="17" t="s">
        <v>10</v>
      </c>
      <c r="B9" s="18" t="s">
        <v>11</v>
      </c>
      <c r="C9" s="3">
        <v>1180</v>
      </c>
      <c r="D9" s="3">
        <v>1356.643</v>
      </c>
      <c r="E9" s="3">
        <v>1357.643</v>
      </c>
      <c r="F9" s="19">
        <f t="shared" ref="F9:F74" si="0">E9/C9*100</f>
        <v>115.05449152542373</v>
      </c>
      <c r="G9" s="19">
        <f t="shared" ref="G9:G73" si="1">E9/D9*100</f>
        <v>100.07371135958391</v>
      </c>
      <c r="H9" s="20"/>
    </row>
    <row r="10" spans="1:9" ht="44.45" customHeight="1" thickBot="1">
      <c r="A10" s="17" t="s">
        <v>12</v>
      </c>
      <c r="B10" s="18" t="s">
        <v>13</v>
      </c>
      <c r="C10" s="3">
        <v>1021</v>
      </c>
      <c r="D10" s="3">
        <v>1005.1609999999999</v>
      </c>
      <c r="E10" s="3">
        <v>1005.1609999999999</v>
      </c>
      <c r="F10" s="19">
        <f t="shared" si="0"/>
        <v>98.448677766895202</v>
      </c>
      <c r="G10" s="19">
        <f t="shared" si="1"/>
        <v>100</v>
      </c>
      <c r="H10" s="20"/>
    </row>
    <row r="11" spans="1:9" ht="48" customHeight="1" thickBot="1">
      <c r="A11" s="17" t="s">
        <v>14</v>
      </c>
      <c r="B11" s="18" t="s">
        <v>15</v>
      </c>
      <c r="C11" s="3">
        <v>5</v>
      </c>
      <c r="D11" s="21">
        <v>5.8819999999999997</v>
      </c>
      <c r="E11" s="21">
        <v>5.8819999999999997</v>
      </c>
      <c r="F11" s="19">
        <f t="shared" si="0"/>
        <v>117.63999999999999</v>
      </c>
      <c r="G11" s="19">
        <f t="shared" si="1"/>
        <v>100</v>
      </c>
      <c r="H11" s="20"/>
    </row>
    <row r="12" spans="1:9" ht="44.45" customHeight="1" thickBot="1">
      <c r="A12" s="17" t="s">
        <v>16</v>
      </c>
      <c r="B12" s="18" t="s">
        <v>17</v>
      </c>
      <c r="C12" s="3">
        <v>1032</v>
      </c>
      <c r="D12" s="3">
        <v>1070.9380000000001</v>
      </c>
      <c r="E12" s="3">
        <v>1070.9380000000001</v>
      </c>
      <c r="F12" s="19">
        <f t="shared" si="0"/>
        <v>103.7730620155039</v>
      </c>
      <c r="G12" s="19">
        <f t="shared" si="1"/>
        <v>100</v>
      </c>
      <c r="H12" s="20"/>
    </row>
    <row r="13" spans="1:9" ht="70.5" customHeight="1" thickBot="1">
      <c r="A13" s="17" t="s">
        <v>18</v>
      </c>
      <c r="B13" s="18" t="s">
        <v>19</v>
      </c>
      <c r="C13" s="3">
        <v>-105</v>
      </c>
      <c r="D13" s="3">
        <v>-100.503</v>
      </c>
      <c r="E13" s="3">
        <v>-100.503</v>
      </c>
      <c r="F13" s="19">
        <f t="shared" si="0"/>
        <v>95.717142857142861</v>
      </c>
      <c r="G13" s="19">
        <f t="shared" si="1"/>
        <v>100</v>
      </c>
      <c r="H13" s="20"/>
    </row>
    <row r="14" spans="1:9" ht="47.25" customHeight="1" thickBot="1">
      <c r="A14" s="17" t="s">
        <v>20</v>
      </c>
      <c r="B14" s="18" t="s">
        <v>21</v>
      </c>
      <c r="C14" s="3">
        <v>460</v>
      </c>
      <c r="D14" s="3">
        <v>466.91800000000001</v>
      </c>
      <c r="E14" s="3">
        <v>466.91800000000001</v>
      </c>
      <c r="F14" s="19">
        <f t="shared" si="0"/>
        <v>101.50391304347825</v>
      </c>
      <c r="G14" s="19">
        <f t="shared" si="1"/>
        <v>100</v>
      </c>
      <c r="H14" s="20"/>
    </row>
    <row r="15" spans="1:9" ht="41.25" customHeight="1" thickBot="1">
      <c r="A15" s="17" t="s">
        <v>22</v>
      </c>
      <c r="B15" s="18" t="s">
        <v>23</v>
      </c>
      <c r="C15" s="3">
        <v>2000</v>
      </c>
      <c r="D15" s="3">
        <v>2189.9140000000002</v>
      </c>
      <c r="E15" s="3">
        <v>2189.9140000000002</v>
      </c>
      <c r="F15" s="19">
        <f t="shared" si="0"/>
        <v>109.49570000000001</v>
      </c>
      <c r="G15" s="19">
        <f t="shared" si="1"/>
        <v>100</v>
      </c>
      <c r="H15" s="20"/>
    </row>
    <row r="16" spans="1:9" ht="42" customHeight="1" thickBot="1">
      <c r="A16" s="17" t="s">
        <v>24</v>
      </c>
      <c r="B16" s="18" t="s">
        <v>25</v>
      </c>
      <c r="C16" s="3">
        <v>2500</v>
      </c>
      <c r="D16" s="3">
        <v>2647.011</v>
      </c>
      <c r="E16" s="3">
        <v>2647.011</v>
      </c>
      <c r="F16" s="19">
        <f t="shared" si="0"/>
        <v>105.88044000000001</v>
      </c>
      <c r="G16" s="19">
        <f t="shared" si="1"/>
        <v>100</v>
      </c>
      <c r="H16" s="20"/>
    </row>
    <row r="17" spans="1:10" ht="39.75" customHeight="1" thickBot="1">
      <c r="A17" s="17" t="s">
        <v>26</v>
      </c>
      <c r="B17" s="18" t="s">
        <v>27</v>
      </c>
      <c r="C17" s="3">
        <v>1650</v>
      </c>
      <c r="D17" s="3">
        <v>1926.8209999999999</v>
      </c>
      <c r="E17" s="3">
        <v>1926.8209999999999</v>
      </c>
      <c r="F17" s="19">
        <f t="shared" si="0"/>
        <v>116.7770303030303</v>
      </c>
      <c r="G17" s="19">
        <f t="shared" si="1"/>
        <v>100</v>
      </c>
      <c r="H17" s="20"/>
    </row>
    <row r="18" spans="1:10" ht="38.25" customHeight="1" thickBot="1">
      <c r="A18" s="17"/>
      <c r="B18" s="10" t="s">
        <v>28</v>
      </c>
      <c r="C18" s="14">
        <f>C19+C20+C24+C21+C23+C22+C25</f>
        <v>426.6</v>
      </c>
      <c r="D18" s="14">
        <f t="shared" ref="D18:E18" si="2">D19+D20+D24+D21+D23+D22+D25</f>
        <v>469.59400000000005</v>
      </c>
      <c r="E18" s="14">
        <f t="shared" si="2"/>
        <v>469.59400000000005</v>
      </c>
      <c r="F18" s="19">
        <f t="shared" si="0"/>
        <v>110.07829348335679</v>
      </c>
      <c r="G18" s="19">
        <f t="shared" si="1"/>
        <v>100</v>
      </c>
      <c r="H18" s="20"/>
    </row>
    <row r="19" spans="1:10" ht="65.25" customHeight="1" thickBot="1">
      <c r="A19" s="17" t="s">
        <v>29</v>
      </c>
      <c r="B19" s="18" t="s">
        <v>30</v>
      </c>
      <c r="C19" s="3">
        <v>286</v>
      </c>
      <c r="D19" s="3">
        <v>313.24900000000002</v>
      </c>
      <c r="E19" s="3">
        <v>313.24900000000002</v>
      </c>
      <c r="F19" s="19">
        <f t="shared" si="0"/>
        <v>109.52762237762239</v>
      </c>
      <c r="G19" s="19">
        <f t="shared" si="1"/>
        <v>100</v>
      </c>
      <c r="H19" s="20"/>
    </row>
    <row r="20" spans="1:10" ht="81.75" customHeight="1" thickBot="1">
      <c r="A20" s="17" t="s">
        <v>31</v>
      </c>
      <c r="B20" s="18" t="s">
        <v>32</v>
      </c>
      <c r="C20" s="3">
        <v>58</v>
      </c>
      <c r="D20" s="3">
        <v>65.007999999999996</v>
      </c>
      <c r="E20" s="3">
        <v>65.007999999999996</v>
      </c>
      <c r="F20" s="19">
        <f t="shared" si="0"/>
        <v>112.08275862068963</v>
      </c>
      <c r="G20" s="19">
        <f t="shared" si="1"/>
        <v>100</v>
      </c>
      <c r="H20" s="20"/>
    </row>
    <row r="21" spans="1:10" ht="45.75" customHeight="1" thickBot="1">
      <c r="A21" s="22" t="s">
        <v>201</v>
      </c>
      <c r="B21" s="18" t="s">
        <v>202</v>
      </c>
      <c r="C21" s="3">
        <v>15</v>
      </c>
      <c r="D21" s="3">
        <v>16.762</v>
      </c>
      <c r="E21" s="3">
        <v>16.762</v>
      </c>
      <c r="F21" s="19">
        <f t="shared" si="0"/>
        <v>111.74666666666666</v>
      </c>
      <c r="G21" s="19">
        <f t="shared" si="1"/>
        <v>100</v>
      </c>
      <c r="H21" s="20"/>
    </row>
    <row r="22" spans="1:10" ht="230.45" customHeight="1" thickBot="1">
      <c r="A22" s="22" t="s">
        <v>244</v>
      </c>
      <c r="B22" s="18" t="s">
        <v>243</v>
      </c>
      <c r="C22" s="3">
        <v>20</v>
      </c>
      <c r="D22" s="3">
        <v>23.302</v>
      </c>
      <c r="E22" s="3">
        <v>23.302</v>
      </c>
      <c r="F22" s="19">
        <f t="shared" si="0"/>
        <v>116.51</v>
      </c>
      <c r="G22" s="19">
        <f t="shared" si="1"/>
        <v>100</v>
      </c>
      <c r="H22" s="20"/>
    </row>
    <row r="23" spans="1:10" ht="90.75" customHeight="1" thickBot="1">
      <c r="A23" s="22" t="s">
        <v>239</v>
      </c>
      <c r="B23" s="18" t="s">
        <v>219</v>
      </c>
      <c r="C23" s="3">
        <v>4</v>
      </c>
      <c r="D23" s="3">
        <v>4.7850000000000001</v>
      </c>
      <c r="E23" s="3">
        <v>4.7850000000000001</v>
      </c>
      <c r="F23" s="19">
        <f t="shared" si="0"/>
        <v>119.625</v>
      </c>
      <c r="G23" s="19">
        <f t="shared" si="1"/>
        <v>100</v>
      </c>
      <c r="H23" s="20"/>
    </row>
    <row r="24" spans="1:10" ht="77.25" customHeight="1" thickBot="1">
      <c r="A24" s="17" t="s">
        <v>33</v>
      </c>
      <c r="B24" s="18" t="s">
        <v>34</v>
      </c>
      <c r="C24" s="3">
        <v>31</v>
      </c>
      <c r="D24" s="3">
        <v>33.863</v>
      </c>
      <c r="E24" s="3">
        <v>33.863</v>
      </c>
      <c r="F24" s="19">
        <f t="shared" si="0"/>
        <v>109.23548387096773</v>
      </c>
      <c r="G24" s="19">
        <f t="shared" si="1"/>
        <v>100</v>
      </c>
      <c r="H24" s="20"/>
    </row>
    <row r="25" spans="1:10" ht="77.25" customHeight="1" thickBot="1">
      <c r="A25" s="77" t="s">
        <v>271</v>
      </c>
      <c r="B25" s="18" t="s">
        <v>272</v>
      </c>
      <c r="C25" s="84">
        <v>12.6</v>
      </c>
      <c r="D25" s="3">
        <v>12.625</v>
      </c>
      <c r="E25" s="3">
        <v>12.625</v>
      </c>
      <c r="F25" s="19">
        <f t="shared" si="0"/>
        <v>100.1984126984127</v>
      </c>
      <c r="G25" s="19">
        <f t="shared" si="1"/>
        <v>100</v>
      </c>
      <c r="H25" s="20"/>
    </row>
    <row r="26" spans="1:10" s="28" customFormat="1" ht="51.75" customHeight="1" thickBot="1">
      <c r="A26" s="23" t="s">
        <v>35</v>
      </c>
      <c r="B26" s="24" t="s">
        <v>36</v>
      </c>
      <c r="C26" s="25">
        <f>C8+C18</f>
        <v>10169.6</v>
      </c>
      <c r="D26" s="25">
        <f>D8+D18</f>
        <v>11038.379000000001</v>
      </c>
      <c r="E26" s="25">
        <f>E8+E18</f>
        <v>11039.379000000001</v>
      </c>
      <c r="F26" s="26">
        <f t="shared" si="0"/>
        <v>108.55273560415355</v>
      </c>
      <c r="G26" s="26">
        <f t="shared" si="1"/>
        <v>100.00905930118907</v>
      </c>
      <c r="H26" s="27"/>
    </row>
    <row r="27" spans="1:10" ht="46.5" customHeight="1" thickBot="1">
      <c r="A27" s="9" t="s">
        <v>37</v>
      </c>
      <c r="B27" s="10" t="s">
        <v>38</v>
      </c>
      <c r="C27" s="14">
        <f>C28+C52</f>
        <v>64371.42</v>
      </c>
      <c r="D27" s="14">
        <f>D28+D52</f>
        <v>64271.419000000009</v>
      </c>
      <c r="E27" s="14">
        <f>E28+E52</f>
        <v>64271.419000000009</v>
      </c>
      <c r="F27" s="15">
        <f t="shared" si="0"/>
        <v>99.844650001506892</v>
      </c>
      <c r="G27" s="15">
        <f t="shared" si="1"/>
        <v>100</v>
      </c>
      <c r="H27" s="16"/>
    </row>
    <row r="28" spans="1:10" ht="41.25" customHeight="1" thickBot="1">
      <c r="A28" s="17" t="s">
        <v>39</v>
      </c>
      <c r="B28" s="18" t="s">
        <v>40</v>
      </c>
      <c r="C28" s="3">
        <v>64321.42</v>
      </c>
      <c r="D28" s="3">
        <f>D29+D33+D44+D46</f>
        <v>64221.419000000009</v>
      </c>
      <c r="E28" s="3">
        <f>E29+E33+E44+E46</f>
        <v>64221.419000000009</v>
      </c>
      <c r="F28" s="15">
        <f t="shared" si="0"/>
        <v>99.844529240803467</v>
      </c>
      <c r="G28" s="15">
        <f t="shared" si="1"/>
        <v>100</v>
      </c>
      <c r="H28" s="16"/>
    </row>
    <row r="29" spans="1:10" ht="39" customHeight="1" thickBot="1">
      <c r="A29" s="17" t="s">
        <v>41</v>
      </c>
      <c r="B29" s="10" t="s">
        <v>42</v>
      </c>
      <c r="C29" s="14">
        <f>C30+C31+C32</f>
        <v>4125.9000000000005</v>
      </c>
      <c r="D29" s="14">
        <f t="shared" ref="D29:E29" si="3">D30+D31+D32</f>
        <v>4125.9000000000005</v>
      </c>
      <c r="E29" s="14">
        <f t="shared" si="3"/>
        <v>4125.9000000000005</v>
      </c>
      <c r="F29" s="15">
        <f t="shared" si="0"/>
        <v>100</v>
      </c>
      <c r="G29" s="15">
        <f t="shared" si="1"/>
        <v>100</v>
      </c>
      <c r="H29" s="16"/>
    </row>
    <row r="30" spans="1:10" ht="73.150000000000006" customHeight="1" thickBot="1">
      <c r="A30" s="17" t="s">
        <v>43</v>
      </c>
      <c r="B30" s="18" t="s">
        <v>44</v>
      </c>
      <c r="C30" s="3">
        <v>1932.8</v>
      </c>
      <c r="D30" s="3">
        <v>1932.8</v>
      </c>
      <c r="E30" s="3">
        <v>1932.8</v>
      </c>
      <c r="F30" s="15">
        <f t="shared" si="0"/>
        <v>100</v>
      </c>
      <c r="G30" s="15">
        <f t="shared" si="1"/>
        <v>100</v>
      </c>
      <c r="H30" s="16"/>
    </row>
    <row r="31" spans="1:10" ht="65.25" customHeight="1" thickBot="1">
      <c r="A31" s="17" t="s">
        <v>45</v>
      </c>
      <c r="B31" s="18" t="s">
        <v>44</v>
      </c>
      <c r="C31" s="3">
        <v>2083</v>
      </c>
      <c r="D31" s="3">
        <v>2083</v>
      </c>
      <c r="E31" s="3">
        <v>2083</v>
      </c>
      <c r="F31" s="15">
        <f t="shared" si="0"/>
        <v>100</v>
      </c>
      <c r="G31" s="15">
        <f t="shared" si="1"/>
        <v>100</v>
      </c>
      <c r="H31" s="16"/>
      <c r="J31" s="29"/>
    </row>
    <row r="32" spans="1:10" ht="162" customHeight="1" thickBot="1">
      <c r="A32" s="83" t="s">
        <v>294</v>
      </c>
      <c r="B32" s="18" t="s">
        <v>301</v>
      </c>
      <c r="C32" s="3">
        <v>110.1</v>
      </c>
      <c r="D32" s="3">
        <v>110.1</v>
      </c>
      <c r="E32" s="3">
        <v>110.1</v>
      </c>
      <c r="F32" s="15">
        <f t="shared" si="0"/>
        <v>100</v>
      </c>
      <c r="G32" s="15">
        <f t="shared" si="1"/>
        <v>100</v>
      </c>
      <c r="H32" s="16"/>
      <c r="J32" s="29"/>
    </row>
    <row r="33" spans="1:8" ht="81" customHeight="1" thickBot="1">
      <c r="A33" s="17" t="s">
        <v>46</v>
      </c>
      <c r="B33" s="10" t="s">
        <v>47</v>
      </c>
      <c r="C33" s="14">
        <f>C36+C37+C39+C34+C35+C38</f>
        <v>42365.656999999999</v>
      </c>
      <c r="D33" s="14">
        <f t="shared" ref="D33:E33" si="4">D36+D37+D39+D34+D35+D38</f>
        <v>42365.656000000003</v>
      </c>
      <c r="E33" s="14">
        <f t="shared" si="4"/>
        <v>42365.656000000003</v>
      </c>
      <c r="F33" s="15">
        <f t="shared" si="0"/>
        <v>99.999997639597566</v>
      </c>
      <c r="G33" s="15">
        <f t="shared" si="1"/>
        <v>100</v>
      </c>
      <c r="H33" s="16"/>
    </row>
    <row r="34" spans="1:8" ht="84" customHeight="1" thickBot="1">
      <c r="A34" s="74" t="s">
        <v>254</v>
      </c>
      <c r="B34" s="18" t="s">
        <v>255</v>
      </c>
      <c r="C34" s="3">
        <v>3185.4369999999999</v>
      </c>
      <c r="D34" s="3">
        <v>3185.4360000000001</v>
      </c>
      <c r="E34" s="3">
        <v>3185.4360000000001</v>
      </c>
      <c r="F34" s="15">
        <f>E34/C34*100</f>
        <v>99.999968607133027</v>
      </c>
      <c r="G34" s="15">
        <f t="shared" si="1"/>
        <v>100</v>
      </c>
      <c r="H34" s="16"/>
    </row>
    <row r="35" spans="1:8" ht="126" customHeight="1" thickBot="1">
      <c r="A35" s="74" t="s">
        <v>256</v>
      </c>
      <c r="B35" s="18" t="s">
        <v>257</v>
      </c>
      <c r="C35" s="3">
        <v>1286.4190000000001</v>
      </c>
      <c r="D35" s="3">
        <v>1286.4190000000001</v>
      </c>
      <c r="E35" s="3">
        <v>1286.4190000000001</v>
      </c>
      <c r="F35" s="15">
        <f>E35/C35*100</f>
        <v>100</v>
      </c>
      <c r="G35" s="15">
        <f t="shared" si="1"/>
        <v>100</v>
      </c>
      <c r="H35" s="16"/>
    </row>
    <row r="36" spans="1:8" ht="130.69999999999999" customHeight="1" thickBot="1">
      <c r="A36" s="17" t="s">
        <v>287</v>
      </c>
      <c r="B36" s="30" t="s">
        <v>49</v>
      </c>
      <c r="C36" s="3">
        <v>4000</v>
      </c>
      <c r="D36" s="3">
        <v>4000</v>
      </c>
      <c r="E36" s="3">
        <v>4000</v>
      </c>
      <c r="F36" s="15">
        <f t="shared" si="0"/>
        <v>100</v>
      </c>
      <c r="G36" s="15">
        <f t="shared" si="1"/>
        <v>100</v>
      </c>
      <c r="H36" s="16"/>
    </row>
    <row r="37" spans="1:8" ht="130.69999999999999" customHeight="1" thickBot="1">
      <c r="A37" s="17" t="s">
        <v>48</v>
      </c>
      <c r="B37" s="31" t="s">
        <v>49</v>
      </c>
      <c r="C37" s="3">
        <v>40.404000000000003</v>
      </c>
      <c r="D37" s="3">
        <v>40.404000000000003</v>
      </c>
      <c r="E37" s="3">
        <v>40.404000000000003</v>
      </c>
      <c r="F37" s="15">
        <f t="shared" si="0"/>
        <v>100</v>
      </c>
      <c r="G37" s="15">
        <f t="shared" si="1"/>
        <v>100</v>
      </c>
      <c r="H37" s="16"/>
    </row>
    <row r="38" spans="1:8" ht="130.69999999999999" customHeight="1" thickBot="1">
      <c r="A38" s="80" t="s">
        <v>286</v>
      </c>
      <c r="B38" s="31" t="s">
        <v>288</v>
      </c>
      <c r="C38" s="84">
        <v>4211.884</v>
      </c>
      <c r="D38" s="3">
        <v>4211.884</v>
      </c>
      <c r="E38" s="3">
        <v>4211.884</v>
      </c>
      <c r="F38" s="15">
        <f t="shared" si="0"/>
        <v>100</v>
      </c>
      <c r="G38" s="15">
        <f t="shared" si="1"/>
        <v>100</v>
      </c>
      <c r="H38" s="16"/>
    </row>
    <row r="39" spans="1:8" ht="46.5" customHeight="1" thickBot="1">
      <c r="A39" s="9" t="s">
        <v>50</v>
      </c>
      <c r="B39" s="32" t="s">
        <v>51</v>
      </c>
      <c r="C39" s="14">
        <f>C40+C42+C43+C41</f>
        <v>29641.512999999999</v>
      </c>
      <c r="D39" s="14">
        <f t="shared" ref="D39:E39" si="5">D40+D42+D43+D41</f>
        <v>29641.512999999999</v>
      </c>
      <c r="E39" s="14">
        <f t="shared" si="5"/>
        <v>29641.512999999999</v>
      </c>
      <c r="F39" s="15">
        <f t="shared" si="0"/>
        <v>100</v>
      </c>
      <c r="G39" s="15">
        <f t="shared" si="1"/>
        <v>100</v>
      </c>
      <c r="H39" s="16"/>
    </row>
    <row r="40" spans="1:8" ht="103.7" customHeight="1" thickBot="1">
      <c r="A40" s="17" t="s">
        <v>52</v>
      </c>
      <c r="B40" s="31" t="s">
        <v>53</v>
      </c>
      <c r="C40" s="3">
        <v>250</v>
      </c>
      <c r="D40" s="3">
        <v>250</v>
      </c>
      <c r="E40" s="3">
        <v>250</v>
      </c>
      <c r="F40" s="15">
        <f t="shared" si="0"/>
        <v>100</v>
      </c>
      <c r="G40" s="15">
        <f>E40/D40*100</f>
        <v>100</v>
      </c>
      <c r="H40" s="16"/>
    </row>
    <row r="41" spans="1:8" ht="111.75" customHeight="1" thickBot="1">
      <c r="A41" s="77" t="s">
        <v>273</v>
      </c>
      <c r="B41" s="31" t="s">
        <v>274</v>
      </c>
      <c r="C41" s="3">
        <v>1125</v>
      </c>
      <c r="D41" s="3">
        <v>1125</v>
      </c>
      <c r="E41" s="3">
        <v>1125</v>
      </c>
      <c r="F41" s="15">
        <f t="shared" si="0"/>
        <v>100</v>
      </c>
      <c r="G41" s="15">
        <f>E41/D41*100</f>
        <v>100</v>
      </c>
      <c r="H41" s="16"/>
    </row>
    <row r="42" spans="1:8" ht="104.25" customHeight="1" thickBot="1">
      <c r="A42" s="17" t="s">
        <v>258</v>
      </c>
      <c r="B42" s="30" t="s">
        <v>259</v>
      </c>
      <c r="C42" s="3">
        <v>1035.5129999999999</v>
      </c>
      <c r="D42" s="3">
        <v>1035.5129999999999</v>
      </c>
      <c r="E42" s="3">
        <v>1035.5129999999999</v>
      </c>
      <c r="F42" s="15">
        <f t="shared" ref="F42:F43" si="6">E42/C42*100</f>
        <v>100</v>
      </c>
      <c r="G42" s="15">
        <f>E42/D42*100</f>
        <v>100</v>
      </c>
      <c r="H42" s="16"/>
    </row>
    <row r="43" spans="1:8" ht="255.75" customHeight="1" thickBot="1">
      <c r="A43" s="72" t="s">
        <v>248</v>
      </c>
      <c r="B43" s="79" t="s">
        <v>249</v>
      </c>
      <c r="C43" s="3">
        <v>27231</v>
      </c>
      <c r="D43" s="3">
        <v>27231</v>
      </c>
      <c r="E43" s="3">
        <v>27231</v>
      </c>
      <c r="F43" s="15">
        <f t="shared" si="6"/>
        <v>100</v>
      </c>
      <c r="G43" s="15">
        <f>E43/D43*100</f>
        <v>100</v>
      </c>
      <c r="H43" s="16"/>
    </row>
    <row r="44" spans="1:8" ht="61.5" customHeight="1" thickBot="1">
      <c r="A44" s="9" t="s">
        <v>54</v>
      </c>
      <c r="B44" s="10" t="s">
        <v>55</v>
      </c>
      <c r="C44" s="14">
        <f>C45</f>
        <v>412.8</v>
      </c>
      <c r="D44" s="14">
        <f t="shared" ref="D44:E44" si="7">D45</f>
        <v>412.8</v>
      </c>
      <c r="E44" s="14">
        <f t="shared" si="7"/>
        <v>412.8</v>
      </c>
      <c r="F44" s="15">
        <f t="shared" si="0"/>
        <v>100</v>
      </c>
      <c r="G44" s="15">
        <f t="shared" si="1"/>
        <v>100</v>
      </c>
      <c r="H44" s="16"/>
    </row>
    <row r="45" spans="1:8" ht="105" customHeight="1" thickBot="1">
      <c r="A45" s="17" t="s">
        <v>56</v>
      </c>
      <c r="B45" s="18" t="s">
        <v>57</v>
      </c>
      <c r="C45" s="3">
        <v>412.8</v>
      </c>
      <c r="D45" s="3">
        <v>412.8</v>
      </c>
      <c r="E45" s="3">
        <v>412.8</v>
      </c>
      <c r="F45" s="19">
        <f t="shared" si="0"/>
        <v>100</v>
      </c>
      <c r="G45" s="19">
        <f t="shared" si="1"/>
        <v>100</v>
      </c>
      <c r="H45" s="16"/>
    </row>
    <row r="46" spans="1:8" ht="42" customHeight="1" thickBot="1">
      <c r="A46" s="9" t="s">
        <v>58</v>
      </c>
      <c r="B46" s="10" t="s">
        <v>59</v>
      </c>
      <c r="C46" s="14">
        <f>C49+C48+C50+C51</f>
        <v>17417.063000000002</v>
      </c>
      <c r="D46" s="14">
        <f t="shared" ref="D46:E46" si="8">D49+D48+D50+D51</f>
        <v>17317.063000000002</v>
      </c>
      <c r="E46" s="14">
        <f t="shared" si="8"/>
        <v>17317.063000000002</v>
      </c>
      <c r="F46" s="15">
        <f t="shared" si="0"/>
        <v>99.425850385911801</v>
      </c>
      <c r="G46" s="15">
        <f t="shared" si="1"/>
        <v>100</v>
      </c>
      <c r="H46" s="16"/>
    </row>
    <row r="47" spans="1:8" ht="153" customHeight="1" thickBot="1">
      <c r="A47" s="17" t="s">
        <v>60</v>
      </c>
      <c r="B47" s="30" t="s">
        <v>61</v>
      </c>
      <c r="C47" s="3">
        <v>102</v>
      </c>
      <c r="D47" s="3">
        <v>0</v>
      </c>
      <c r="E47" s="3">
        <v>0</v>
      </c>
      <c r="F47" s="15">
        <f t="shared" si="0"/>
        <v>0</v>
      </c>
      <c r="G47" s="15" t="e">
        <f t="shared" si="1"/>
        <v>#DIV/0!</v>
      </c>
      <c r="H47" s="16"/>
    </row>
    <row r="48" spans="1:8" ht="222" customHeight="1" thickBot="1">
      <c r="A48" s="17" t="s">
        <v>62</v>
      </c>
      <c r="B48" s="30" t="s">
        <v>63</v>
      </c>
      <c r="C48" s="3">
        <v>2</v>
      </c>
      <c r="D48" s="3">
        <v>2</v>
      </c>
      <c r="E48" s="3">
        <v>2</v>
      </c>
      <c r="F48" s="15">
        <f t="shared" si="0"/>
        <v>100</v>
      </c>
      <c r="G48" s="15">
        <f t="shared" si="1"/>
        <v>100</v>
      </c>
      <c r="H48" s="16"/>
    </row>
    <row r="49" spans="1:8" ht="298.5" customHeight="1" thickBot="1">
      <c r="A49" s="17" t="s">
        <v>64</v>
      </c>
      <c r="B49" s="30" t="s">
        <v>65</v>
      </c>
      <c r="C49" s="3">
        <v>100</v>
      </c>
      <c r="D49" s="3">
        <v>0</v>
      </c>
      <c r="E49" s="3">
        <v>0</v>
      </c>
      <c r="F49" s="15">
        <f t="shared" si="0"/>
        <v>0</v>
      </c>
      <c r="G49" s="15" t="e">
        <f t="shared" si="1"/>
        <v>#DIV/0!</v>
      </c>
      <c r="H49" s="16"/>
    </row>
    <row r="50" spans="1:8" ht="65.25" customHeight="1" thickBot="1">
      <c r="A50" s="72" t="s">
        <v>246</v>
      </c>
      <c r="B50" s="18" t="s">
        <v>247</v>
      </c>
      <c r="C50" s="3">
        <v>10570</v>
      </c>
      <c r="D50" s="3">
        <v>10570</v>
      </c>
      <c r="E50" s="3">
        <v>10570</v>
      </c>
      <c r="F50" s="15">
        <f t="shared" si="0"/>
        <v>100</v>
      </c>
      <c r="G50" s="15">
        <f t="shared" si="1"/>
        <v>100</v>
      </c>
      <c r="H50" s="16"/>
    </row>
    <row r="51" spans="1:8" ht="171" customHeight="1" thickBot="1">
      <c r="A51" s="77" t="s">
        <v>275</v>
      </c>
      <c r="B51" s="30" t="s">
        <v>276</v>
      </c>
      <c r="C51" s="3">
        <v>6745.0630000000001</v>
      </c>
      <c r="D51" s="3">
        <v>6745.0630000000001</v>
      </c>
      <c r="E51" s="3">
        <v>6745.0630000000001</v>
      </c>
      <c r="F51" s="15">
        <f t="shared" si="0"/>
        <v>100</v>
      </c>
      <c r="G51" s="15">
        <f t="shared" si="1"/>
        <v>100</v>
      </c>
      <c r="H51" s="16"/>
    </row>
    <row r="52" spans="1:8" ht="42.75" customHeight="1" thickBot="1">
      <c r="A52" s="9" t="s">
        <v>66</v>
      </c>
      <c r="B52" s="10" t="s">
        <v>67</v>
      </c>
      <c r="C52" s="14">
        <f>C53</f>
        <v>50</v>
      </c>
      <c r="D52" s="14">
        <f t="shared" ref="D52:E52" si="9">D53</f>
        <v>50</v>
      </c>
      <c r="E52" s="14">
        <f t="shared" si="9"/>
        <v>50</v>
      </c>
      <c r="F52" s="15">
        <f t="shared" si="0"/>
        <v>100</v>
      </c>
      <c r="G52" s="15">
        <f t="shared" si="1"/>
        <v>100</v>
      </c>
      <c r="H52" s="16"/>
    </row>
    <row r="53" spans="1:8" ht="162.94999999999999" customHeight="1" thickBot="1">
      <c r="A53" s="17" t="s">
        <v>284</v>
      </c>
      <c r="B53" s="30" t="s">
        <v>285</v>
      </c>
      <c r="C53" s="3">
        <v>50</v>
      </c>
      <c r="D53" s="3">
        <v>50</v>
      </c>
      <c r="E53" s="3">
        <v>50</v>
      </c>
      <c r="F53" s="15">
        <f t="shared" si="0"/>
        <v>100</v>
      </c>
      <c r="G53" s="15">
        <f t="shared" si="1"/>
        <v>100</v>
      </c>
      <c r="H53" s="16"/>
    </row>
    <row r="54" spans="1:8" s="37" customFormat="1" ht="21.75" customHeight="1" thickBot="1">
      <c r="A54" s="33"/>
      <c r="B54" s="34" t="s">
        <v>68</v>
      </c>
      <c r="C54" s="1">
        <f>C27+C26</f>
        <v>74541.02</v>
      </c>
      <c r="D54" s="2">
        <f>D27+D26</f>
        <v>75309.79800000001</v>
      </c>
      <c r="E54" s="2">
        <f>E27+E26</f>
        <v>75310.79800000001</v>
      </c>
      <c r="F54" s="35">
        <f t="shared" si="0"/>
        <v>101.03269045687865</v>
      </c>
      <c r="G54" s="35">
        <f t="shared" si="1"/>
        <v>100.00132784846933</v>
      </c>
      <c r="H54" s="36"/>
    </row>
    <row r="55" spans="1:8" ht="24" customHeight="1" thickBot="1">
      <c r="A55" s="17"/>
      <c r="B55" s="10" t="s">
        <v>69</v>
      </c>
      <c r="C55" s="38"/>
      <c r="D55" s="3"/>
      <c r="E55" s="3"/>
      <c r="F55" s="15"/>
      <c r="G55" s="15"/>
      <c r="H55" s="16"/>
    </row>
    <row r="56" spans="1:8" ht="24" customHeight="1" thickBot="1">
      <c r="A56" s="39" t="s">
        <v>95</v>
      </c>
      <c r="B56" s="10" t="s">
        <v>70</v>
      </c>
      <c r="C56" s="40">
        <f>C57+C59+C60+C58</f>
        <v>7172.7179999999989</v>
      </c>
      <c r="D56" s="40">
        <f t="shared" ref="D56:E56" si="10">D57+D59+D60+D58</f>
        <v>6075.0729999999994</v>
      </c>
      <c r="E56" s="40">
        <f t="shared" si="10"/>
        <v>6075.0729999999994</v>
      </c>
      <c r="F56" s="15">
        <f t="shared" si="0"/>
        <v>84.696944728623109</v>
      </c>
      <c r="G56" s="15">
        <f t="shared" si="1"/>
        <v>100</v>
      </c>
      <c r="H56" s="16"/>
    </row>
    <row r="57" spans="1:8" ht="125.45" customHeight="1" thickBot="1">
      <c r="A57" s="41" t="s">
        <v>96</v>
      </c>
      <c r="B57" s="18" t="s">
        <v>71</v>
      </c>
      <c r="C57" s="3">
        <v>6800.2259999999997</v>
      </c>
      <c r="D57" s="3">
        <v>5708.1120000000001</v>
      </c>
      <c r="E57" s="3">
        <v>5708.1120000000001</v>
      </c>
      <c r="F57" s="19">
        <f t="shared" si="0"/>
        <v>83.940033757701599</v>
      </c>
      <c r="G57" s="19">
        <f t="shared" si="1"/>
        <v>100</v>
      </c>
      <c r="H57" s="20"/>
    </row>
    <row r="58" spans="1:8" ht="44.45" customHeight="1" thickBot="1">
      <c r="A58" s="41" t="s">
        <v>220</v>
      </c>
      <c r="B58" s="18" t="s">
        <v>221</v>
      </c>
      <c r="C58" s="3">
        <v>23.757000000000001</v>
      </c>
      <c r="D58" s="3">
        <v>23.757000000000001</v>
      </c>
      <c r="E58" s="3">
        <v>23.757000000000001</v>
      </c>
      <c r="F58" s="19">
        <f t="shared" si="0"/>
        <v>100</v>
      </c>
      <c r="G58" s="19">
        <f t="shared" si="1"/>
        <v>100</v>
      </c>
      <c r="H58" s="20"/>
    </row>
    <row r="59" spans="1:8" ht="29.25" customHeight="1" thickBot="1">
      <c r="A59" s="41" t="s">
        <v>97</v>
      </c>
      <c r="B59" s="18" t="s">
        <v>72</v>
      </c>
      <c r="C59" s="3">
        <v>5</v>
      </c>
      <c r="D59" s="3">
        <v>0</v>
      </c>
      <c r="E59" s="3">
        <v>0</v>
      </c>
      <c r="F59" s="19">
        <f t="shared" si="0"/>
        <v>0</v>
      </c>
      <c r="G59" s="19"/>
      <c r="H59" s="20"/>
    </row>
    <row r="60" spans="1:8" ht="45.75" customHeight="1" thickBot="1">
      <c r="A60" s="41" t="s">
        <v>98</v>
      </c>
      <c r="B60" s="18" t="s">
        <v>73</v>
      </c>
      <c r="C60" s="3">
        <v>343.73500000000001</v>
      </c>
      <c r="D60" s="3">
        <v>343.20400000000001</v>
      </c>
      <c r="E60" s="3">
        <v>343.20400000000001</v>
      </c>
      <c r="F60" s="19">
        <f t="shared" si="0"/>
        <v>99.845520531805022</v>
      </c>
      <c r="G60" s="19">
        <f t="shared" si="1"/>
        <v>100</v>
      </c>
      <c r="H60" s="20"/>
    </row>
    <row r="61" spans="1:8" ht="29.25" customHeight="1" thickBot="1">
      <c r="A61" s="39" t="s">
        <v>99</v>
      </c>
      <c r="B61" s="10" t="s">
        <v>74</v>
      </c>
      <c r="C61" s="14">
        <f>C62</f>
        <v>412.8</v>
      </c>
      <c r="D61" s="14">
        <f t="shared" ref="D61:E61" si="11">D62</f>
        <v>412.8</v>
      </c>
      <c r="E61" s="14">
        <f t="shared" si="11"/>
        <v>412.8</v>
      </c>
      <c r="F61" s="15">
        <f t="shared" si="0"/>
        <v>100</v>
      </c>
      <c r="G61" s="15">
        <f t="shared" si="1"/>
        <v>100</v>
      </c>
      <c r="H61" s="16"/>
    </row>
    <row r="62" spans="1:8" ht="44.45" customHeight="1" thickBot="1">
      <c r="A62" s="41" t="s">
        <v>100</v>
      </c>
      <c r="B62" s="18" t="s">
        <v>75</v>
      </c>
      <c r="C62" s="3">
        <v>412.8</v>
      </c>
      <c r="D62" s="3">
        <v>412.8</v>
      </c>
      <c r="E62" s="3">
        <v>412.8</v>
      </c>
      <c r="F62" s="19">
        <f t="shared" si="0"/>
        <v>100</v>
      </c>
      <c r="G62" s="19">
        <f t="shared" si="1"/>
        <v>100</v>
      </c>
      <c r="H62" s="20"/>
    </row>
    <row r="63" spans="1:8" ht="42" thickBot="1">
      <c r="A63" s="39" t="s">
        <v>101</v>
      </c>
      <c r="B63" s="10" t="s">
        <v>76</v>
      </c>
      <c r="C63" s="14">
        <f>C64</f>
        <v>1743.6369999999999</v>
      </c>
      <c r="D63" s="14">
        <f t="shared" ref="D63:E63" si="12">D64</f>
        <v>1743.6369999999999</v>
      </c>
      <c r="E63" s="14">
        <f t="shared" si="12"/>
        <v>1743.6369999999999</v>
      </c>
      <c r="F63" s="15">
        <f t="shared" si="0"/>
        <v>100</v>
      </c>
      <c r="G63" s="15">
        <f t="shared" si="1"/>
        <v>100</v>
      </c>
      <c r="H63" s="16"/>
    </row>
    <row r="64" spans="1:8" ht="31.7" customHeight="1" thickBot="1">
      <c r="A64" s="41" t="s">
        <v>102</v>
      </c>
      <c r="B64" s="18" t="s">
        <v>77</v>
      </c>
      <c r="C64" s="3">
        <v>1743.6369999999999</v>
      </c>
      <c r="D64" s="3">
        <v>1743.6369999999999</v>
      </c>
      <c r="E64" s="3">
        <v>1743.6369999999999</v>
      </c>
      <c r="F64" s="19">
        <f t="shared" si="0"/>
        <v>100</v>
      </c>
      <c r="G64" s="19">
        <f t="shared" si="1"/>
        <v>100</v>
      </c>
      <c r="H64" s="20"/>
    </row>
    <row r="65" spans="1:8" ht="35.450000000000003" customHeight="1" thickBot="1">
      <c r="A65" s="39" t="s">
        <v>103</v>
      </c>
      <c r="B65" s="10" t="s">
        <v>78</v>
      </c>
      <c r="C65" s="14">
        <f>C66+C67</f>
        <v>37547.262999999999</v>
      </c>
      <c r="D65" s="14">
        <f t="shared" ref="D65:E65" si="13">D66+D67</f>
        <v>37447.250999999997</v>
      </c>
      <c r="E65" s="14">
        <f t="shared" si="13"/>
        <v>37447.250999999997</v>
      </c>
      <c r="F65" s="15">
        <f t="shared" si="0"/>
        <v>99.733637042998296</v>
      </c>
      <c r="G65" s="15">
        <f t="shared" si="1"/>
        <v>100</v>
      </c>
      <c r="H65" s="16"/>
    </row>
    <row r="66" spans="1:8" ht="42" thickBot="1">
      <c r="A66" s="41" t="s">
        <v>104</v>
      </c>
      <c r="B66" s="18" t="s">
        <v>79</v>
      </c>
      <c r="C66" s="3">
        <v>37307.063000000002</v>
      </c>
      <c r="D66" s="3">
        <v>37307.050999999999</v>
      </c>
      <c r="E66" s="3">
        <v>37307.050999999999</v>
      </c>
      <c r="F66" s="19">
        <f t="shared" si="0"/>
        <v>99.999967834508979</v>
      </c>
      <c r="G66" s="19">
        <f t="shared" si="1"/>
        <v>100</v>
      </c>
      <c r="H66" s="20"/>
    </row>
    <row r="67" spans="1:8" ht="42" thickBot="1">
      <c r="A67" s="41" t="s">
        <v>105</v>
      </c>
      <c r="B67" s="18" t="s">
        <v>80</v>
      </c>
      <c r="C67" s="3">
        <v>240.2</v>
      </c>
      <c r="D67" s="3">
        <v>140.19999999999999</v>
      </c>
      <c r="E67" s="3">
        <v>140.19999999999999</v>
      </c>
      <c r="F67" s="19">
        <f t="shared" si="0"/>
        <v>58.368026644462944</v>
      </c>
      <c r="G67" s="19">
        <f t="shared" si="1"/>
        <v>100</v>
      </c>
      <c r="H67" s="20"/>
    </row>
    <row r="68" spans="1:8" ht="30" customHeight="1" thickBot="1">
      <c r="A68" s="39" t="s">
        <v>106</v>
      </c>
      <c r="B68" s="10" t="s">
        <v>81</v>
      </c>
      <c r="C68" s="14">
        <f>C69+C70+C71</f>
        <v>29764.008000000002</v>
      </c>
      <c r="D68" s="14">
        <f>D69+D70+D71</f>
        <v>29437.699999999997</v>
      </c>
      <c r="E68" s="14">
        <f t="shared" ref="E68" si="14">E69+E70+E71</f>
        <v>29437.699999999997</v>
      </c>
      <c r="F68" s="15">
        <f t="shared" si="0"/>
        <v>98.903682595435384</v>
      </c>
      <c r="G68" s="15">
        <f t="shared" si="1"/>
        <v>100</v>
      </c>
      <c r="H68" s="16"/>
    </row>
    <row r="69" spans="1:8" ht="30" customHeight="1" thickBot="1">
      <c r="A69" s="41" t="s">
        <v>107</v>
      </c>
      <c r="B69" s="18" t="s">
        <v>82</v>
      </c>
      <c r="C69" s="3">
        <v>8.16</v>
      </c>
      <c r="D69" s="3">
        <v>8.16</v>
      </c>
      <c r="E69" s="3">
        <v>8.16</v>
      </c>
      <c r="F69" s="19">
        <f t="shared" si="0"/>
        <v>100</v>
      </c>
      <c r="G69" s="19">
        <f t="shared" si="1"/>
        <v>100</v>
      </c>
      <c r="H69" s="20"/>
    </row>
    <row r="70" spans="1:8" ht="30" customHeight="1" thickBot="1">
      <c r="A70" s="41" t="s">
        <v>108</v>
      </c>
      <c r="B70" s="18" t="s">
        <v>83</v>
      </c>
      <c r="C70" s="3">
        <v>16431.07</v>
      </c>
      <c r="D70" s="3">
        <v>16424.373</v>
      </c>
      <c r="E70" s="3">
        <v>16424.373</v>
      </c>
      <c r="F70" s="19">
        <f t="shared" si="0"/>
        <v>99.959241850956758</v>
      </c>
      <c r="G70" s="19">
        <f t="shared" si="1"/>
        <v>100</v>
      </c>
      <c r="H70" s="20"/>
    </row>
    <row r="71" spans="1:8" ht="30" customHeight="1" thickBot="1">
      <c r="A71" s="41" t="s">
        <v>109</v>
      </c>
      <c r="B71" s="42" t="s">
        <v>84</v>
      </c>
      <c r="C71" s="3">
        <v>13324.778</v>
      </c>
      <c r="D71" s="3">
        <v>13005.166999999999</v>
      </c>
      <c r="E71" s="3">
        <v>13005.166999999999</v>
      </c>
      <c r="F71" s="19">
        <f t="shared" si="0"/>
        <v>97.601378424466063</v>
      </c>
      <c r="G71" s="19">
        <f t="shared" si="1"/>
        <v>100</v>
      </c>
      <c r="H71" s="20"/>
    </row>
    <row r="72" spans="1:8" ht="30" customHeight="1" thickBot="1">
      <c r="A72" s="39" t="s">
        <v>224</v>
      </c>
      <c r="B72" s="43" t="s">
        <v>223</v>
      </c>
      <c r="C72" s="14">
        <f>C73</f>
        <v>0.1</v>
      </c>
      <c r="D72" s="14">
        <f t="shared" ref="D72:E72" si="15">D73</f>
        <v>0.1</v>
      </c>
      <c r="E72" s="14">
        <f t="shared" si="15"/>
        <v>0.1</v>
      </c>
      <c r="F72" s="15">
        <f t="shared" si="0"/>
        <v>100</v>
      </c>
      <c r="G72" s="15">
        <f t="shared" si="1"/>
        <v>100</v>
      </c>
      <c r="H72" s="20"/>
    </row>
    <row r="73" spans="1:8" ht="30" customHeight="1" thickBot="1">
      <c r="A73" s="41" t="s">
        <v>222</v>
      </c>
      <c r="B73" s="42" t="s">
        <v>225</v>
      </c>
      <c r="C73" s="3">
        <v>0.1</v>
      </c>
      <c r="D73" s="3">
        <v>0.1</v>
      </c>
      <c r="E73" s="3">
        <v>0.1</v>
      </c>
      <c r="F73" s="19">
        <f t="shared" si="0"/>
        <v>100</v>
      </c>
      <c r="G73" s="19">
        <f t="shared" si="1"/>
        <v>100</v>
      </c>
      <c r="H73" s="20"/>
    </row>
    <row r="74" spans="1:8" ht="30" customHeight="1" thickBot="1">
      <c r="A74" s="41"/>
      <c r="B74" s="10" t="s">
        <v>85</v>
      </c>
      <c r="C74" s="14">
        <f>C56+C61+C63+C65+C68+C72</f>
        <v>76640.526000000013</v>
      </c>
      <c r="D74" s="14">
        <f t="shared" ref="D74" si="16">D56+D61+D63+D65+D68+D72</f>
        <v>75116.561000000002</v>
      </c>
      <c r="E74" s="14">
        <f>E56+E61+E63+E65+E68+E72</f>
        <v>75116.561000000002</v>
      </c>
      <c r="F74" s="15">
        <f t="shared" si="0"/>
        <v>98.011541570056536</v>
      </c>
      <c r="G74" s="15">
        <v>100</v>
      </c>
      <c r="H74" s="16"/>
    </row>
    <row r="75" spans="1:8" ht="90" customHeight="1" thickBot="1">
      <c r="A75" s="41"/>
      <c r="B75" s="10" t="s">
        <v>86</v>
      </c>
      <c r="C75" s="14">
        <f>C77</f>
        <v>-2099.5059999999999</v>
      </c>
      <c r="D75" s="14"/>
      <c r="E75" s="14">
        <f>E77</f>
        <v>-193.23599999999999</v>
      </c>
      <c r="F75" s="44"/>
      <c r="G75" s="19"/>
      <c r="H75" s="20"/>
    </row>
    <row r="76" spans="1:8" ht="27" customHeight="1" thickBot="1">
      <c r="A76" s="41"/>
      <c r="B76" s="10" t="s">
        <v>87</v>
      </c>
      <c r="C76" s="3"/>
      <c r="D76" s="3"/>
      <c r="E76" s="3"/>
      <c r="F76" s="44"/>
      <c r="G76" s="19"/>
      <c r="H76" s="20"/>
    </row>
    <row r="77" spans="1:8" ht="63.75" customHeight="1" thickBot="1">
      <c r="A77" s="41"/>
      <c r="B77" s="10" t="s">
        <v>88</v>
      </c>
      <c r="C77" s="14">
        <v>-2099.5059999999999</v>
      </c>
      <c r="D77" s="14"/>
      <c r="E77" s="14">
        <v>-193.23599999999999</v>
      </c>
      <c r="F77" s="44"/>
      <c r="G77" s="19"/>
      <c r="H77" s="20"/>
    </row>
    <row r="78" spans="1:8" ht="70.5" customHeight="1" thickBot="1">
      <c r="A78" s="45" t="s">
        <v>89</v>
      </c>
      <c r="B78" s="10" t="s">
        <v>90</v>
      </c>
      <c r="C78" s="14">
        <f>C79</f>
        <v>-74541.02</v>
      </c>
      <c r="D78" s="44"/>
      <c r="E78" s="14">
        <f>E79</f>
        <v>-75391.766000000003</v>
      </c>
      <c r="F78" s="44"/>
      <c r="G78" s="19"/>
      <c r="H78" s="20"/>
    </row>
    <row r="79" spans="1:8" ht="62.25" thickBot="1">
      <c r="A79" s="46" t="s">
        <v>91</v>
      </c>
      <c r="B79" s="18" t="s">
        <v>92</v>
      </c>
      <c r="C79" s="3">
        <v>-74541.02</v>
      </c>
      <c r="D79" s="44"/>
      <c r="E79" s="3">
        <v>-75391.766000000003</v>
      </c>
      <c r="F79" s="44"/>
      <c r="G79" s="19"/>
      <c r="H79" s="20"/>
    </row>
    <row r="80" spans="1:8" ht="62.45" customHeight="1" thickBot="1">
      <c r="A80" s="46" t="s">
        <v>94</v>
      </c>
      <c r="B80" s="18" t="s">
        <v>93</v>
      </c>
      <c r="C80" s="3">
        <v>76640.525999999998</v>
      </c>
      <c r="D80" s="44"/>
      <c r="E80" s="3">
        <v>75198.528999999995</v>
      </c>
      <c r="F80" s="44"/>
      <c r="G80" s="19"/>
      <c r="H80" s="20"/>
    </row>
    <row r="82" spans="1:11" ht="175.7" customHeight="1">
      <c r="E82" s="85" t="s">
        <v>302</v>
      </c>
      <c r="F82" s="85"/>
      <c r="G82" s="85"/>
      <c r="H82" s="85"/>
      <c r="I82" s="85"/>
      <c r="K82" s="47"/>
    </row>
    <row r="83" spans="1:11" ht="78.75" customHeight="1">
      <c r="A83" s="95" t="s">
        <v>295</v>
      </c>
      <c r="B83" s="95"/>
      <c r="C83" s="95"/>
      <c r="D83" s="95"/>
      <c r="E83" s="95"/>
      <c r="F83" s="95"/>
      <c r="G83" s="95"/>
      <c r="H83" s="6"/>
    </row>
    <row r="85" spans="1:11" ht="21.75" thickBot="1">
      <c r="G85" s="100" t="s">
        <v>156</v>
      </c>
      <c r="H85" s="100"/>
      <c r="I85" s="100"/>
    </row>
    <row r="86" spans="1:11" ht="90" customHeight="1" thickBot="1">
      <c r="A86" s="48" t="s">
        <v>110</v>
      </c>
      <c r="B86" s="49" t="s">
        <v>111</v>
      </c>
      <c r="C86" s="49" t="s">
        <v>112</v>
      </c>
      <c r="D86" s="49" t="s">
        <v>113</v>
      </c>
      <c r="E86" s="49" t="s">
        <v>260</v>
      </c>
      <c r="F86" s="49" t="s">
        <v>296</v>
      </c>
      <c r="G86" s="49" t="s">
        <v>297</v>
      </c>
      <c r="H86" s="49" t="s">
        <v>4</v>
      </c>
      <c r="I86" s="49" t="s">
        <v>5</v>
      </c>
    </row>
    <row r="87" spans="1:11" ht="125.45" customHeight="1" thickBot="1">
      <c r="A87" s="17" t="s">
        <v>114</v>
      </c>
      <c r="B87" s="8">
        <v>901</v>
      </c>
      <c r="C87" s="8"/>
      <c r="D87" s="8"/>
      <c r="E87" s="50">
        <f>E105</f>
        <v>76640.526000000013</v>
      </c>
      <c r="F87" s="50">
        <f t="shared" ref="F87:G87" si="17">F105</f>
        <v>75116.561000000002</v>
      </c>
      <c r="G87" s="50">
        <f t="shared" si="17"/>
        <v>75116.561000000002</v>
      </c>
      <c r="H87" s="19">
        <f>G87/E87*100</f>
        <v>98.011541570056536</v>
      </c>
      <c r="I87" s="19">
        <f>G87/F87*100</f>
        <v>100</v>
      </c>
    </row>
    <row r="88" spans="1:11" ht="25.5" customHeight="1" thickBot="1">
      <c r="A88" s="17" t="s">
        <v>240</v>
      </c>
      <c r="B88" s="8">
        <v>901</v>
      </c>
      <c r="C88" s="51" t="s">
        <v>95</v>
      </c>
      <c r="D88" s="8"/>
      <c r="E88" s="50">
        <f>E89+E91+E92+E90</f>
        <v>7172.7179999999989</v>
      </c>
      <c r="F88" s="50">
        <f t="shared" ref="F88:G88" si="18">F89+F91+F92+F90</f>
        <v>6075.0729999999994</v>
      </c>
      <c r="G88" s="50">
        <f t="shared" si="18"/>
        <v>6075.0729999999994</v>
      </c>
      <c r="H88" s="19">
        <f t="shared" ref="H88:H105" si="19">G88/E88*100</f>
        <v>84.696944728623109</v>
      </c>
      <c r="I88" s="19">
        <f t="shared" ref="I88:I105" si="20">G88/F88*100</f>
        <v>100</v>
      </c>
    </row>
    <row r="89" spans="1:11" ht="83.25" customHeight="1" thickBot="1">
      <c r="A89" s="52" t="s">
        <v>71</v>
      </c>
      <c r="B89" s="53">
        <v>901</v>
      </c>
      <c r="C89" s="54" t="s">
        <v>95</v>
      </c>
      <c r="D89" s="54" t="s">
        <v>103</v>
      </c>
      <c r="E89" s="55">
        <v>6800.2259999999997</v>
      </c>
      <c r="F89" s="53">
        <v>5708.1120000000001</v>
      </c>
      <c r="G89" s="53">
        <v>5708.1120000000001</v>
      </c>
      <c r="H89" s="19">
        <f t="shared" si="19"/>
        <v>83.940033757701599</v>
      </c>
      <c r="I89" s="19">
        <f t="shared" si="20"/>
        <v>100</v>
      </c>
    </row>
    <row r="90" spans="1:11" ht="50.25" customHeight="1" thickBot="1">
      <c r="A90" s="52" t="s">
        <v>221</v>
      </c>
      <c r="B90" s="53">
        <v>901</v>
      </c>
      <c r="C90" s="54" t="s">
        <v>95</v>
      </c>
      <c r="D90" s="54" t="s">
        <v>226</v>
      </c>
      <c r="E90" s="55">
        <v>23.757000000000001</v>
      </c>
      <c r="F90" s="55">
        <v>23.757000000000001</v>
      </c>
      <c r="G90" s="55">
        <v>23.757000000000001</v>
      </c>
      <c r="H90" s="19">
        <f t="shared" si="19"/>
        <v>100</v>
      </c>
      <c r="I90" s="19">
        <f t="shared" si="20"/>
        <v>100</v>
      </c>
    </row>
    <row r="91" spans="1:11" ht="30" customHeight="1" thickBot="1">
      <c r="A91" s="52" t="s">
        <v>72</v>
      </c>
      <c r="B91" s="53">
        <v>901</v>
      </c>
      <c r="C91" s="54" t="s">
        <v>95</v>
      </c>
      <c r="D91" s="54" t="s">
        <v>157</v>
      </c>
      <c r="E91" s="55">
        <v>5</v>
      </c>
      <c r="F91" s="55">
        <v>0</v>
      </c>
      <c r="G91" s="55">
        <v>0</v>
      </c>
      <c r="H91" s="19">
        <f t="shared" si="19"/>
        <v>0</v>
      </c>
      <c r="I91" s="19"/>
    </row>
    <row r="92" spans="1:11" ht="59.25" customHeight="1" thickBot="1">
      <c r="A92" s="52" t="s">
        <v>73</v>
      </c>
      <c r="B92" s="53">
        <v>901</v>
      </c>
      <c r="C92" s="54" t="s">
        <v>95</v>
      </c>
      <c r="D92" s="54">
        <v>13</v>
      </c>
      <c r="E92" s="53">
        <v>343.73500000000001</v>
      </c>
      <c r="F92" s="53">
        <v>343.20400000000001</v>
      </c>
      <c r="G92" s="53">
        <v>343.20400000000001</v>
      </c>
      <c r="H92" s="19">
        <f t="shared" si="19"/>
        <v>99.845520531805022</v>
      </c>
      <c r="I92" s="19">
        <f t="shared" si="20"/>
        <v>100</v>
      </c>
    </row>
    <row r="93" spans="1:11" ht="30.75" customHeight="1" thickBot="1">
      <c r="A93" s="52" t="s">
        <v>74</v>
      </c>
      <c r="B93" s="53">
        <v>901</v>
      </c>
      <c r="C93" s="54" t="s">
        <v>99</v>
      </c>
      <c r="D93" s="54"/>
      <c r="E93" s="56">
        <f>E94</f>
        <v>412.8</v>
      </c>
      <c r="F93" s="56">
        <f t="shared" ref="F93:G93" si="21">F94</f>
        <v>412.8</v>
      </c>
      <c r="G93" s="56">
        <f t="shared" si="21"/>
        <v>412.8</v>
      </c>
      <c r="H93" s="19">
        <f t="shared" si="19"/>
        <v>100</v>
      </c>
      <c r="I93" s="19">
        <f t="shared" si="20"/>
        <v>100</v>
      </c>
    </row>
    <row r="94" spans="1:11" ht="57" customHeight="1" thickBot="1">
      <c r="A94" s="52" t="s">
        <v>75</v>
      </c>
      <c r="B94" s="53">
        <v>901</v>
      </c>
      <c r="C94" s="54" t="s">
        <v>99</v>
      </c>
      <c r="D94" s="54" t="s">
        <v>101</v>
      </c>
      <c r="E94" s="56">
        <v>412.8</v>
      </c>
      <c r="F94" s="56">
        <v>412.8</v>
      </c>
      <c r="G94" s="56">
        <v>412.8</v>
      </c>
      <c r="H94" s="19">
        <f t="shared" si="19"/>
        <v>100</v>
      </c>
      <c r="I94" s="19">
        <f t="shared" si="20"/>
        <v>100</v>
      </c>
    </row>
    <row r="95" spans="1:11" ht="62.25" thickBot="1">
      <c r="A95" s="52" t="s">
        <v>76</v>
      </c>
      <c r="B95" s="53">
        <v>901</v>
      </c>
      <c r="C95" s="54" t="s">
        <v>101</v>
      </c>
      <c r="D95" s="54"/>
      <c r="E95" s="53">
        <f>E96</f>
        <v>1743.6369999999999</v>
      </c>
      <c r="F95" s="53">
        <f t="shared" ref="F95:G95" si="22">F96</f>
        <v>1743.6369999999999</v>
      </c>
      <c r="G95" s="53">
        <f t="shared" si="22"/>
        <v>1743.6369999999999</v>
      </c>
      <c r="H95" s="19">
        <f t="shared" si="19"/>
        <v>100</v>
      </c>
      <c r="I95" s="19">
        <f t="shared" si="20"/>
        <v>100</v>
      </c>
    </row>
    <row r="96" spans="1:11" ht="52.5" customHeight="1" thickBot="1">
      <c r="A96" s="52" t="s">
        <v>77</v>
      </c>
      <c r="B96" s="53">
        <v>901</v>
      </c>
      <c r="C96" s="54" t="s">
        <v>101</v>
      </c>
      <c r="D96" s="54">
        <v>10</v>
      </c>
      <c r="E96" s="53">
        <v>1743.6369999999999</v>
      </c>
      <c r="F96" s="53">
        <v>1743.6369999999999</v>
      </c>
      <c r="G96" s="53">
        <v>1743.6369999999999</v>
      </c>
      <c r="H96" s="19">
        <f t="shared" si="19"/>
        <v>100</v>
      </c>
      <c r="I96" s="19">
        <f t="shared" si="20"/>
        <v>100</v>
      </c>
    </row>
    <row r="97" spans="1:9" ht="30.75" customHeight="1" thickBot="1">
      <c r="A97" s="17" t="s">
        <v>78</v>
      </c>
      <c r="B97" s="8">
        <v>901</v>
      </c>
      <c r="C97" s="51" t="s">
        <v>103</v>
      </c>
      <c r="D97" s="51"/>
      <c r="E97" s="50">
        <f>E98+E99</f>
        <v>37547.262999999999</v>
      </c>
      <c r="F97" s="50">
        <f t="shared" ref="F97:G97" si="23">F98+F99</f>
        <v>37447.250999999997</v>
      </c>
      <c r="G97" s="50">
        <f t="shared" si="23"/>
        <v>37447.250999999997</v>
      </c>
      <c r="H97" s="19">
        <f t="shared" si="19"/>
        <v>99.733637042998296</v>
      </c>
      <c r="I97" s="19">
        <f t="shared" si="20"/>
        <v>100</v>
      </c>
    </row>
    <row r="98" spans="1:9" ht="42" thickBot="1">
      <c r="A98" s="17" t="s">
        <v>79</v>
      </c>
      <c r="B98" s="8">
        <v>901</v>
      </c>
      <c r="C98" s="51" t="s">
        <v>103</v>
      </c>
      <c r="D98" s="51" t="s">
        <v>158</v>
      </c>
      <c r="E98" s="50">
        <v>37307.063000000002</v>
      </c>
      <c r="F98" s="8">
        <v>37307.050999999999</v>
      </c>
      <c r="G98" s="8">
        <v>37307.050999999999</v>
      </c>
      <c r="H98" s="19">
        <f t="shared" si="19"/>
        <v>99.999967834508979</v>
      </c>
      <c r="I98" s="19">
        <f t="shared" si="20"/>
        <v>100</v>
      </c>
    </row>
    <row r="99" spans="1:9" ht="48" customHeight="1" thickBot="1">
      <c r="A99" s="17" t="s">
        <v>80</v>
      </c>
      <c r="B99" s="8">
        <v>901</v>
      </c>
      <c r="C99" s="51" t="s">
        <v>103</v>
      </c>
      <c r="D99" s="51">
        <v>12</v>
      </c>
      <c r="E99" s="50">
        <v>240.2</v>
      </c>
      <c r="F99" s="50">
        <v>140.19999999999999</v>
      </c>
      <c r="G99" s="50">
        <v>140.19999999999999</v>
      </c>
      <c r="H99" s="19">
        <f t="shared" si="19"/>
        <v>58.368026644462944</v>
      </c>
      <c r="I99" s="19"/>
    </row>
    <row r="100" spans="1:9" ht="45.75" customHeight="1" thickBot="1">
      <c r="A100" s="17" t="s">
        <v>81</v>
      </c>
      <c r="B100" s="8">
        <v>901</v>
      </c>
      <c r="C100" s="51" t="s">
        <v>106</v>
      </c>
      <c r="D100" s="51"/>
      <c r="E100" s="8">
        <f>E101+E102+E103</f>
        <v>29764.008000000002</v>
      </c>
      <c r="F100" s="8">
        <f t="shared" ref="F100:G100" si="24">F101+F102+F103</f>
        <v>29437.699999999997</v>
      </c>
      <c r="G100" s="8">
        <f t="shared" si="24"/>
        <v>29437.699999999997</v>
      </c>
      <c r="H100" s="19">
        <f t="shared" si="19"/>
        <v>98.903682595435384</v>
      </c>
      <c r="I100" s="19">
        <f t="shared" si="20"/>
        <v>100</v>
      </c>
    </row>
    <row r="101" spans="1:9" ht="31.7" customHeight="1" thickBot="1">
      <c r="A101" s="17" t="s">
        <v>82</v>
      </c>
      <c r="B101" s="8">
        <v>901</v>
      </c>
      <c r="C101" s="51" t="s">
        <v>106</v>
      </c>
      <c r="D101" s="51" t="s">
        <v>95</v>
      </c>
      <c r="E101" s="50">
        <v>8.16</v>
      </c>
      <c r="F101" s="50">
        <v>8.16</v>
      </c>
      <c r="G101" s="50">
        <v>8.16</v>
      </c>
      <c r="H101" s="19">
        <f t="shared" si="19"/>
        <v>100</v>
      </c>
      <c r="I101" s="19">
        <f t="shared" si="20"/>
        <v>100</v>
      </c>
    </row>
    <row r="102" spans="1:9" ht="31.7" customHeight="1" thickBot="1">
      <c r="A102" s="17" t="s">
        <v>83</v>
      </c>
      <c r="B102" s="8">
        <v>901</v>
      </c>
      <c r="C102" s="51" t="s">
        <v>106</v>
      </c>
      <c r="D102" s="51" t="s">
        <v>99</v>
      </c>
      <c r="E102" s="8">
        <v>16431.07</v>
      </c>
      <c r="F102" s="8">
        <v>16424.373</v>
      </c>
      <c r="G102" s="8">
        <v>16424.373</v>
      </c>
      <c r="H102" s="19">
        <f t="shared" si="19"/>
        <v>99.959241850956758</v>
      </c>
      <c r="I102" s="19">
        <f t="shared" si="20"/>
        <v>100</v>
      </c>
    </row>
    <row r="103" spans="1:9" ht="30" customHeight="1" thickBot="1">
      <c r="A103" s="17" t="s">
        <v>84</v>
      </c>
      <c r="B103" s="8">
        <v>901</v>
      </c>
      <c r="C103" s="51" t="s">
        <v>106</v>
      </c>
      <c r="D103" s="51" t="s">
        <v>101</v>
      </c>
      <c r="E103" s="50">
        <v>13324.778</v>
      </c>
      <c r="F103" s="8">
        <v>13005.166999999999</v>
      </c>
      <c r="G103" s="8">
        <v>13005.166999999999</v>
      </c>
      <c r="H103" s="19">
        <f t="shared" si="19"/>
        <v>97.601378424466063</v>
      </c>
      <c r="I103" s="19">
        <f t="shared" si="20"/>
        <v>100</v>
      </c>
    </row>
    <row r="104" spans="1:9" ht="30" customHeight="1" thickBot="1">
      <c r="A104" s="17" t="s">
        <v>225</v>
      </c>
      <c r="B104" s="8">
        <v>901</v>
      </c>
      <c r="C104" s="51" t="s">
        <v>224</v>
      </c>
      <c r="D104" s="51" t="s">
        <v>95</v>
      </c>
      <c r="E104" s="50">
        <v>0.1</v>
      </c>
      <c r="F104" s="50">
        <v>0.1</v>
      </c>
      <c r="G104" s="50">
        <v>0.1</v>
      </c>
      <c r="H104" s="19">
        <f t="shared" si="19"/>
        <v>100</v>
      </c>
      <c r="I104" s="19">
        <f t="shared" si="20"/>
        <v>100</v>
      </c>
    </row>
    <row r="105" spans="1:9" ht="33.75" customHeight="1" thickBot="1">
      <c r="A105" s="17" t="s">
        <v>115</v>
      </c>
      <c r="B105" s="8"/>
      <c r="C105" s="51"/>
      <c r="D105" s="8"/>
      <c r="E105" s="50">
        <f>E88+E93+E95+E97+E100+E104</f>
        <v>76640.526000000013</v>
      </c>
      <c r="F105" s="50">
        <f>F88+F93+F95+F97+F100+F104</f>
        <v>75116.561000000002</v>
      </c>
      <c r="G105" s="50">
        <f>G88+G93+G95+G97+G100+G104</f>
        <v>75116.561000000002</v>
      </c>
      <c r="H105" s="19">
        <f t="shared" si="19"/>
        <v>98.011541570056536</v>
      </c>
      <c r="I105" s="19">
        <f t="shared" si="20"/>
        <v>100</v>
      </c>
    </row>
    <row r="108" spans="1:9" ht="172.5" customHeight="1">
      <c r="E108" s="85" t="s">
        <v>304</v>
      </c>
      <c r="F108" s="85"/>
      <c r="G108" s="85"/>
      <c r="H108" s="57"/>
      <c r="I108" s="57"/>
    </row>
    <row r="110" spans="1:9" ht="96.75" customHeight="1">
      <c r="A110" s="95" t="s">
        <v>155</v>
      </c>
      <c r="B110" s="95"/>
      <c r="C110" s="95"/>
      <c r="D110" s="95"/>
      <c r="E110" s="95"/>
      <c r="F110" s="95"/>
      <c r="G110" s="95"/>
      <c r="H110" s="6"/>
    </row>
    <row r="112" spans="1:9" ht="21.75" thickBot="1">
      <c r="G112" s="4" t="s">
        <v>156</v>
      </c>
    </row>
    <row r="113" spans="1:8" ht="106.5" customHeight="1" thickBot="1">
      <c r="A113" s="48" t="s">
        <v>116</v>
      </c>
      <c r="B113" s="49" t="s">
        <v>117</v>
      </c>
      <c r="C113" s="49" t="s">
        <v>260</v>
      </c>
      <c r="D113" s="49" t="s">
        <v>300</v>
      </c>
      <c r="E113" s="49" t="s">
        <v>299</v>
      </c>
      <c r="F113" s="49" t="s">
        <v>4</v>
      </c>
      <c r="G113" s="49" t="s">
        <v>5</v>
      </c>
      <c r="H113" s="7"/>
    </row>
    <row r="114" spans="1:8" ht="123" thickBot="1">
      <c r="A114" s="45" t="s">
        <v>159</v>
      </c>
      <c r="B114" s="10" t="s">
        <v>218</v>
      </c>
      <c r="C114" s="11">
        <f>C115</f>
        <v>8846.8130000000001</v>
      </c>
      <c r="D114" s="11">
        <f t="shared" ref="D114:E114" si="25">D115</f>
        <v>7754.6989999999996</v>
      </c>
      <c r="E114" s="11">
        <f t="shared" si="25"/>
        <v>7754.6989999999996</v>
      </c>
      <c r="F114" s="58">
        <f>E114/C114*100</f>
        <v>87.655283320671515</v>
      </c>
      <c r="G114" s="59">
        <v>100</v>
      </c>
      <c r="H114" s="60"/>
    </row>
    <row r="115" spans="1:8" ht="133.5" customHeight="1" thickBot="1">
      <c r="A115" s="46" t="s">
        <v>160</v>
      </c>
      <c r="B115" s="18" t="s">
        <v>217</v>
      </c>
      <c r="C115" s="61">
        <f>C116+C126</f>
        <v>8846.8130000000001</v>
      </c>
      <c r="D115" s="61">
        <f>D116+D126</f>
        <v>7754.6989999999996</v>
      </c>
      <c r="E115" s="61">
        <f>E116+E126</f>
        <v>7754.6989999999996</v>
      </c>
      <c r="F115" s="58">
        <f>E115/C115*100</f>
        <v>87.655283320671515</v>
      </c>
      <c r="G115" s="59">
        <f t="shared" ref="G115:G122" si="26">E115/D115*100</f>
        <v>100</v>
      </c>
      <c r="H115" s="60"/>
    </row>
    <row r="116" spans="1:8" ht="116.45" customHeight="1" thickBot="1">
      <c r="A116" s="46" t="s">
        <v>161</v>
      </c>
      <c r="B116" s="18" t="s">
        <v>118</v>
      </c>
      <c r="C116" s="61">
        <f>C117+C118+C119+C122+C123</f>
        <v>7102.9260000000004</v>
      </c>
      <c r="D116" s="61">
        <f>D117+D118+D119+D122+D123</f>
        <v>6010.8119999999999</v>
      </c>
      <c r="E116" s="61">
        <f>E117+E118+E119+E122+E123</f>
        <v>6010.8119999999999</v>
      </c>
      <c r="F116" s="58">
        <f>E116/C116*100</f>
        <v>84.62444913546895</v>
      </c>
      <c r="G116" s="59">
        <f t="shared" si="26"/>
        <v>100</v>
      </c>
      <c r="H116" s="60"/>
    </row>
    <row r="117" spans="1:8" ht="66" customHeight="1" thickBot="1">
      <c r="A117" s="46" t="s">
        <v>162</v>
      </c>
      <c r="B117" s="18" t="s">
        <v>119</v>
      </c>
      <c r="C117" s="11">
        <v>4024.8789999999999</v>
      </c>
      <c r="D117" s="11">
        <v>3090.9679999999998</v>
      </c>
      <c r="E117" s="11">
        <v>3090.9679999999998</v>
      </c>
      <c r="F117" s="58">
        <f t="shared" ref="F117:F122" si="27">E117/C117*100</f>
        <v>76.79654469115718</v>
      </c>
      <c r="G117" s="59">
        <f t="shared" si="26"/>
        <v>100</v>
      </c>
      <c r="H117" s="60"/>
    </row>
    <row r="118" spans="1:8" ht="55.5" customHeight="1" thickBot="1">
      <c r="A118" s="46" t="s">
        <v>203</v>
      </c>
      <c r="B118" s="18" t="s">
        <v>204</v>
      </c>
      <c r="C118" s="11">
        <v>1215.867</v>
      </c>
      <c r="D118" s="11">
        <v>1196.3119999999999</v>
      </c>
      <c r="E118" s="11">
        <v>1196.3119999999999</v>
      </c>
      <c r="F118" s="58">
        <f t="shared" si="27"/>
        <v>98.391682642920642</v>
      </c>
      <c r="G118" s="59">
        <f t="shared" si="26"/>
        <v>100</v>
      </c>
      <c r="H118" s="60"/>
    </row>
    <row r="119" spans="1:8" ht="55.5" customHeight="1" thickBot="1">
      <c r="A119" s="46" t="s">
        <v>163</v>
      </c>
      <c r="B119" s="18" t="s">
        <v>120</v>
      </c>
      <c r="C119" s="61">
        <f>C120+C121</f>
        <v>1447.38</v>
      </c>
      <c r="D119" s="61">
        <f t="shared" ref="D119:E119" si="28">D120+D121</f>
        <v>1308.732</v>
      </c>
      <c r="E119" s="61">
        <f t="shared" si="28"/>
        <v>1308.732</v>
      </c>
      <c r="F119" s="58">
        <f t="shared" si="27"/>
        <v>90.420760270281463</v>
      </c>
      <c r="G119" s="59">
        <f t="shared" si="26"/>
        <v>100</v>
      </c>
      <c r="H119" s="60"/>
    </row>
    <row r="120" spans="1:8" ht="74.25" customHeight="1" thickBot="1">
      <c r="A120" s="46" t="s">
        <v>163</v>
      </c>
      <c r="B120" s="18" t="s">
        <v>121</v>
      </c>
      <c r="C120" s="8">
        <v>1412.8810000000001</v>
      </c>
      <c r="D120" s="8">
        <v>1274.2329999999999</v>
      </c>
      <c r="E120" s="8">
        <v>1274.2329999999999</v>
      </c>
      <c r="F120" s="58">
        <f t="shared" si="27"/>
        <v>90.186859332102259</v>
      </c>
      <c r="G120" s="59">
        <f t="shared" si="26"/>
        <v>100</v>
      </c>
      <c r="H120" s="62"/>
    </row>
    <row r="121" spans="1:8" ht="42" thickBot="1">
      <c r="A121" s="46" t="s">
        <v>163</v>
      </c>
      <c r="B121" s="18" t="s">
        <v>122</v>
      </c>
      <c r="C121" s="50">
        <v>34.499000000000002</v>
      </c>
      <c r="D121" s="50">
        <v>34.499000000000002</v>
      </c>
      <c r="E121" s="50">
        <v>34.499000000000002</v>
      </c>
      <c r="F121" s="58">
        <f>E121/C121*100</f>
        <v>100</v>
      </c>
      <c r="G121" s="59">
        <f t="shared" si="26"/>
        <v>100</v>
      </c>
      <c r="H121" s="62"/>
    </row>
    <row r="122" spans="1:8" ht="86.25" customHeight="1" thickBot="1">
      <c r="A122" s="46" t="s">
        <v>164</v>
      </c>
      <c r="B122" s="18" t="s">
        <v>123</v>
      </c>
      <c r="C122" s="61">
        <v>412.8</v>
      </c>
      <c r="D122" s="61">
        <v>412.8</v>
      </c>
      <c r="E122" s="61">
        <v>412.8</v>
      </c>
      <c r="F122" s="58">
        <f t="shared" si="27"/>
        <v>100</v>
      </c>
      <c r="G122" s="59">
        <f t="shared" si="26"/>
        <v>100</v>
      </c>
      <c r="H122" s="60"/>
    </row>
    <row r="123" spans="1:8" ht="78" customHeight="1">
      <c r="A123" s="101" t="s">
        <v>165</v>
      </c>
      <c r="B123" s="86" t="s">
        <v>124</v>
      </c>
      <c r="C123" s="89">
        <v>2</v>
      </c>
      <c r="D123" s="89">
        <v>2</v>
      </c>
      <c r="E123" s="89">
        <v>2</v>
      </c>
      <c r="F123" s="92">
        <f>E123/C123*100</f>
        <v>100</v>
      </c>
      <c r="G123" s="92">
        <f>E123/D123*100</f>
        <v>100</v>
      </c>
      <c r="H123" s="60"/>
    </row>
    <row r="124" spans="1:8">
      <c r="A124" s="102"/>
      <c r="B124" s="87"/>
      <c r="C124" s="90"/>
      <c r="D124" s="90"/>
      <c r="E124" s="90"/>
      <c r="F124" s="93"/>
      <c r="G124" s="93"/>
      <c r="H124" s="60"/>
    </row>
    <row r="125" spans="1:8" ht="54.75" customHeight="1" thickBot="1">
      <c r="A125" s="103"/>
      <c r="B125" s="88"/>
      <c r="C125" s="91"/>
      <c r="D125" s="91"/>
      <c r="E125" s="91"/>
      <c r="F125" s="94"/>
      <c r="G125" s="94"/>
      <c r="H125" s="60"/>
    </row>
    <row r="126" spans="1:8" ht="65.25" customHeight="1" thickBot="1">
      <c r="A126" s="46" t="s">
        <v>166</v>
      </c>
      <c r="B126" s="18" t="s">
        <v>125</v>
      </c>
      <c r="C126" s="11">
        <f>C127+C128+C129</f>
        <v>1743.8869999999999</v>
      </c>
      <c r="D126" s="11">
        <f t="shared" ref="D126:E126" si="29">D127+D128+D129</f>
        <v>1743.8869999999999</v>
      </c>
      <c r="E126" s="11">
        <f t="shared" si="29"/>
        <v>1743.8869999999999</v>
      </c>
      <c r="F126" s="58">
        <f t="shared" ref="F126:F137" si="30">E126/C126*100</f>
        <v>100</v>
      </c>
      <c r="G126" s="59">
        <f t="shared" ref="G126:G130" si="31">E126/D126*100</f>
        <v>100</v>
      </c>
      <c r="H126" s="60"/>
    </row>
    <row r="127" spans="1:8" ht="150.75" customHeight="1" thickBot="1">
      <c r="A127" s="46" t="s">
        <v>167</v>
      </c>
      <c r="B127" s="18" t="s">
        <v>126</v>
      </c>
      <c r="C127" s="8">
        <v>1741.787</v>
      </c>
      <c r="D127" s="8">
        <v>1741.787</v>
      </c>
      <c r="E127" s="8">
        <v>1741.787</v>
      </c>
      <c r="F127" s="58">
        <f t="shared" si="30"/>
        <v>100</v>
      </c>
      <c r="G127" s="59">
        <f t="shared" si="31"/>
        <v>100</v>
      </c>
      <c r="H127" s="62"/>
    </row>
    <row r="128" spans="1:8" ht="175.7" customHeight="1" thickBot="1">
      <c r="A128" s="46" t="s">
        <v>168</v>
      </c>
      <c r="B128" s="18" t="s">
        <v>127</v>
      </c>
      <c r="C128" s="50">
        <v>2</v>
      </c>
      <c r="D128" s="50">
        <v>2</v>
      </c>
      <c r="E128" s="50">
        <v>2</v>
      </c>
      <c r="F128" s="59">
        <f t="shared" si="30"/>
        <v>100</v>
      </c>
      <c r="G128" s="59">
        <f t="shared" si="31"/>
        <v>100</v>
      </c>
      <c r="H128" s="62"/>
    </row>
    <row r="129" spans="1:8" ht="104.25" customHeight="1" thickBot="1">
      <c r="A129" s="46" t="s">
        <v>235</v>
      </c>
      <c r="B129" s="18" t="s">
        <v>236</v>
      </c>
      <c r="C129" s="50">
        <v>0.1</v>
      </c>
      <c r="D129" s="50">
        <v>0.1</v>
      </c>
      <c r="E129" s="50">
        <v>0.1</v>
      </c>
      <c r="F129" s="58">
        <f t="shared" si="30"/>
        <v>100</v>
      </c>
      <c r="G129" s="59">
        <f t="shared" si="31"/>
        <v>100</v>
      </c>
      <c r="H129" s="62"/>
    </row>
    <row r="130" spans="1:8" ht="166.7" customHeight="1" thickBot="1">
      <c r="A130" s="45" t="s">
        <v>169</v>
      </c>
      <c r="B130" s="10" t="s">
        <v>216</v>
      </c>
      <c r="C130" s="61">
        <f>C131+C137</f>
        <v>24289.159000000003</v>
      </c>
      <c r="D130" s="61">
        <f>D131+D137</f>
        <v>23962.850999999999</v>
      </c>
      <c r="E130" s="61">
        <f>E131+E137</f>
        <v>23962.850999999999</v>
      </c>
      <c r="F130" s="58">
        <f t="shared" si="30"/>
        <v>98.656569377309424</v>
      </c>
      <c r="G130" s="59">
        <f t="shared" si="31"/>
        <v>100</v>
      </c>
      <c r="H130" s="60"/>
    </row>
    <row r="131" spans="1:8" ht="111.75" customHeight="1" thickBot="1">
      <c r="A131" s="46" t="s">
        <v>170</v>
      </c>
      <c r="B131" s="18" t="s">
        <v>128</v>
      </c>
      <c r="C131" s="61">
        <f>C132+C136</f>
        <v>7858.09</v>
      </c>
      <c r="D131" s="61">
        <f t="shared" ref="D131:E131" si="32">D132+D136</f>
        <v>7538.4790000000003</v>
      </c>
      <c r="E131" s="61">
        <f t="shared" si="32"/>
        <v>7538.4790000000003</v>
      </c>
      <c r="F131" s="58">
        <f t="shared" si="30"/>
        <v>95.932713929211815</v>
      </c>
      <c r="G131" s="59">
        <f t="shared" ref="G131:G162" si="33">E131/D131*100</f>
        <v>100</v>
      </c>
      <c r="H131" s="60"/>
    </row>
    <row r="132" spans="1:8" ht="111.75" customHeight="1" thickBot="1">
      <c r="A132" s="46" t="s">
        <v>171</v>
      </c>
      <c r="B132" s="18" t="s">
        <v>129</v>
      </c>
      <c r="C132" s="61">
        <f>C133+C134+C135</f>
        <v>7358.09</v>
      </c>
      <c r="D132" s="61">
        <f t="shared" ref="D132:E132" si="34">D133+D134+D135</f>
        <v>7038.4790000000003</v>
      </c>
      <c r="E132" s="61">
        <f t="shared" si="34"/>
        <v>7038.4790000000003</v>
      </c>
      <c r="F132" s="58">
        <f t="shared" si="30"/>
        <v>95.656332010073271</v>
      </c>
      <c r="G132" s="59">
        <f t="shared" si="33"/>
        <v>100</v>
      </c>
      <c r="H132" s="60"/>
    </row>
    <row r="133" spans="1:8" ht="33.75" customHeight="1" thickBot="1">
      <c r="A133" s="46" t="s">
        <v>172</v>
      </c>
      <c r="B133" s="18" t="s">
        <v>130</v>
      </c>
      <c r="C133" s="50">
        <v>1065.2360000000001</v>
      </c>
      <c r="D133" s="50">
        <v>789.827</v>
      </c>
      <c r="E133" s="50">
        <v>789.827</v>
      </c>
      <c r="F133" s="63">
        <f t="shared" si="30"/>
        <v>74.145729209301976</v>
      </c>
      <c r="G133" s="59">
        <f>E133/D133*100</f>
        <v>100</v>
      </c>
      <c r="H133" s="60"/>
    </row>
    <row r="134" spans="1:8" ht="98.45" customHeight="1" thickBot="1">
      <c r="A134" s="46" t="s">
        <v>173</v>
      </c>
      <c r="B134" s="18" t="s">
        <v>131</v>
      </c>
      <c r="C134" s="50">
        <v>6183.0240000000003</v>
      </c>
      <c r="D134" s="50">
        <v>6138.8220000000001</v>
      </c>
      <c r="E134" s="50">
        <v>6138.8220000000001</v>
      </c>
      <c r="F134" s="63">
        <f t="shared" si="30"/>
        <v>99.285107093228163</v>
      </c>
      <c r="G134" s="64">
        <f>E134/D134*100</f>
        <v>100</v>
      </c>
      <c r="H134" s="60"/>
    </row>
    <row r="135" spans="1:8" ht="59.25" customHeight="1" thickBot="1">
      <c r="A135" s="73" t="s">
        <v>250</v>
      </c>
      <c r="B135" s="18" t="s">
        <v>251</v>
      </c>
      <c r="C135" s="50">
        <v>109.83</v>
      </c>
      <c r="D135" s="50">
        <v>109.83</v>
      </c>
      <c r="E135" s="50">
        <v>109.83</v>
      </c>
      <c r="F135" s="63">
        <f t="shared" si="30"/>
        <v>100</v>
      </c>
      <c r="G135" s="64">
        <f>E135/D135*100</f>
        <v>100</v>
      </c>
      <c r="H135" s="60"/>
    </row>
    <row r="136" spans="1:8" ht="123" thickBot="1">
      <c r="A136" s="46" t="s">
        <v>132</v>
      </c>
      <c r="B136" s="18" t="s">
        <v>133</v>
      </c>
      <c r="C136" s="61">
        <v>500</v>
      </c>
      <c r="D136" s="61">
        <v>500</v>
      </c>
      <c r="E136" s="61">
        <v>500</v>
      </c>
      <c r="F136" s="58">
        <f t="shared" si="30"/>
        <v>100</v>
      </c>
      <c r="G136" s="59">
        <f t="shared" si="33"/>
        <v>100</v>
      </c>
      <c r="H136" s="60"/>
    </row>
    <row r="137" spans="1:8" ht="82.5" thickBot="1">
      <c r="A137" s="46" t="s">
        <v>174</v>
      </c>
      <c r="B137" s="18" t="s">
        <v>205</v>
      </c>
      <c r="C137" s="61">
        <f>C138</f>
        <v>16431.069000000003</v>
      </c>
      <c r="D137" s="61">
        <f t="shared" ref="D137:E137" si="35">D138</f>
        <v>16424.371999999999</v>
      </c>
      <c r="E137" s="61">
        <f t="shared" si="35"/>
        <v>16424.371999999999</v>
      </c>
      <c r="F137" s="58">
        <f t="shared" si="30"/>
        <v>99.959241848476182</v>
      </c>
      <c r="G137" s="59">
        <f t="shared" si="33"/>
        <v>100</v>
      </c>
      <c r="H137" s="60"/>
    </row>
    <row r="138" spans="1:8" ht="156.75" customHeight="1" thickBot="1">
      <c r="A138" s="46" t="s">
        <v>175</v>
      </c>
      <c r="B138" s="18" t="s">
        <v>134</v>
      </c>
      <c r="C138" s="50">
        <f>C139+C141+C140+C142+C143</f>
        <v>16431.069000000003</v>
      </c>
      <c r="D138" s="50">
        <f t="shared" ref="D138:E138" si="36">D139+D141+D140+D142+D143</f>
        <v>16424.371999999999</v>
      </c>
      <c r="E138" s="50">
        <f t="shared" si="36"/>
        <v>16424.371999999999</v>
      </c>
      <c r="F138" s="58">
        <f t="shared" ref="F138:F157" si="37">E138/C138*100</f>
        <v>99.959241848476182</v>
      </c>
      <c r="G138" s="59">
        <f t="shared" si="33"/>
        <v>100</v>
      </c>
      <c r="H138" s="62"/>
    </row>
    <row r="139" spans="1:8" ht="91.5" customHeight="1" thickBot="1">
      <c r="A139" s="46" t="s">
        <v>176</v>
      </c>
      <c r="B139" s="18" t="s">
        <v>135</v>
      </c>
      <c r="C139" s="50">
        <v>1317.4110000000001</v>
      </c>
      <c r="D139" s="50">
        <v>1317.354</v>
      </c>
      <c r="E139" s="50">
        <v>1317.354</v>
      </c>
      <c r="F139" s="58">
        <f t="shared" si="37"/>
        <v>99.995673332012558</v>
      </c>
      <c r="G139" s="59">
        <f t="shared" si="33"/>
        <v>100</v>
      </c>
      <c r="H139" s="62"/>
    </row>
    <row r="140" spans="1:8" ht="90" customHeight="1" thickBot="1">
      <c r="A140" s="46" t="s">
        <v>241</v>
      </c>
      <c r="B140" s="18" t="s">
        <v>242</v>
      </c>
      <c r="C140" s="50">
        <v>81.471999999999994</v>
      </c>
      <c r="D140" s="50">
        <v>81.471999999999994</v>
      </c>
      <c r="E140" s="50">
        <v>81.471999999999994</v>
      </c>
      <c r="F140" s="58">
        <f t="shared" si="37"/>
        <v>100</v>
      </c>
      <c r="G140" s="59">
        <f t="shared" si="33"/>
        <v>100</v>
      </c>
      <c r="H140" s="62"/>
    </row>
    <row r="141" spans="1:8" ht="83.25" customHeight="1" thickBot="1">
      <c r="A141" s="46" t="s">
        <v>262</v>
      </c>
      <c r="B141" s="18" t="s">
        <v>261</v>
      </c>
      <c r="C141" s="65">
        <v>2071.0259999999998</v>
      </c>
      <c r="D141" s="50">
        <v>2071.0259999999998</v>
      </c>
      <c r="E141" s="50">
        <v>2071.0259999999998</v>
      </c>
      <c r="F141" s="58">
        <f t="shared" si="37"/>
        <v>100</v>
      </c>
      <c r="G141" s="59">
        <f t="shared" si="33"/>
        <v>100</v>
      </c>
      <c r="H141" s="62"/>
    </row>
    <row r="142" spans="1:8" ht="69.75" customHeight="1" thickBot="1">
      <c r="A142" s="75" t="s">
        <v>264</v>
      </c>
      <c r="B142" s="18" t="s">
        <v>263</v>
      </c>
      <c r="C142" s="76">
        <v>4900.6850000000004</v>
      </c>
      <c r="D142" s="50">
        <v>4900.683</v>
      </c>
      <c r="E142" s="50">
        <v>4900.683</v>
      </c>
      <c r="F142" s="58">
        <f t="shared" si="37"/>
        <v>99.999959189378615</v>
      </c>
      <c r="G142" s="59">
        <f t="shared" si="33"/>
        <v>100</v>
      </c>
      <c r="H142" s="62"/>
    </row>
    <row r="143" spans="1:8" ht="69.75" customHeight="1" thickBot="1">
      <c r="A143" s="81" t="s">
        <v>289</v>
      </c>
      <c r="B143" s="18" t="s">
        <v>277</v>
      </c>
      <c r="C143" s="76">
        <v>8060.4750000000004</v>
      </c>
      <c r="D143" s="50">
        <v>8053.8370000000004</v>
      </c>
      <c r="E143" s="50">
        <v>8053.8370000000004</v>
      </c>
      <c r="F143" s="58">
        <f t="shared" si="37"/>
        <v>99.917647533178879</v>
      </c>
      <c r="G143" s="59">
        <f t="shared" si="33"/>
        <v>100</v>
      </c>
      <c r="H143" s="62"/>
    </row>
    <row r="144" spans="1:8" ht="148.69999999999999" customHeight="1" thickBot="1">
      <c r="A144" s="45" t="s">
        <v>200</v>
      </c>
      <c r="B144" s="10" t="s">
        <v>207</v>
      </c>
      <c r="C144" s="61">
        <f>C145</f>
        <v>37307.063999999998</v>
      </c>
      <c r="D144" s="61">
        <f>D145</f>
        <v>37307.051800000001</v>
      </c>
      <c r="E144" s="61">
        <f>E145</f>
        <v>37307.051800000001</v>
      </c>
      <c r="F144" s="58">
        <f t="shared" si="37"/>
        <v>99.999967298418341</v>
      </c>
      <c r="G144" s="59">
        <f t="shared" si="33"/>
        <v>100</v>
      </c>
      <c r="H144" s="60"/>
    </row>
    <row r="145" spans="1:8" ht="102.75" thickBot="1">
      <c r="A145" s="46" t="s">
        <v>177</v>
      </c>
      <c r="B145" s="18" t="s">
        <v>206</v>
      </c>
      <c r="C145" s="11">
        <f>C146</f>
        <v>37307.063999999998</v>
      </c>
      <c r="D145" s="11">
        <f t="shared" ref="D145:E145" si="38">D146</f>
        <v>37307.051800000001</v>
      </c>
      <c r="E145" s="11">
        <f t="shared" si="38"/>
        <v>37307.051800000001</v>
      </c>
      <c r="F145" s="58">
        <f t="shared" si="37"/>
        <v>99.999967298418341</v>
      </c>
      <c r="G145" s="59">
        <f t="shared" si="33"/>
        <v>100</v>
      </c>
      <c r="H145" s="60"/>
    </row>
    <row r="146" spans="1:8" ht="82.5" thickBot="1">
      <c r="A146" s="46" t="s">
        <v>178</v>
      </c>
      <c r="B146" s="18" t="s">
        <v>136</v>
      </c>
      <c r="C146" s="50">
        <f>C147+C148+C149</f>
        <v>37307.063999999998</v>
      </c>
      <c r="D146" s="50">
        <f t="shared" ref="D146:E146" si="39">D147+D148+D149</f>
        <v>37307.051800000001</v>
      </c>
      <c r="E146" s="50">
        <f t="shared" si="39"/>
        <v>37307.051800000001</v>
      </c>
      <c r="F146" s="58">
        <f t="shared" si="37"/>
        <v>99.999967298418341</v>
      </c>
      <c r="G146" s="59">
        <f t="shared" si="33"/>
        <v>100</v>
      </c>
      <c r="H146" s="62"/>
    </row>
    <row r="147" spans="1:8" ht="153" customHeight="1" thickBot="1">
      <c r="A147" s="81" t="s">
        <v>290</v>
      </c>
      <c r="B147" s="18" t="s">
        <v>137</v>
      </c>
      <c r="C147" s="50">
        <v>1897.79</v>
      </c>
      <c r="D147" s="50">
        <v>1897.7778000000001</v>
      </c>
      <c r="E147" s="50">
        <v>1897.7778000000001</v>
      </c>
      <c r="F147" s="58">
        <f t="shared" si="37"/>
        <v>99.999357146997298</v>
      </c>
      <c r="G147" s="59">
        <f t="shared" si="33"/>
        <v>100</v>
      </c>
      <c r="H147" s="62"/>
    </row>
    <row r="148" spans="1:8" ht="329.25" customHeight="1" thickBot="1">
      <c r="A148" s="73" t="s">
        <v>252</v>
      </c>
      <c r="B148" s="30" t="s">
        <v>253</v>
      </c>
      <c r="C148" s="50">
        <v>28664.210999999999</v>
      </c>
      <c r="D148" s="50">
        <v>28664.210999999999</v>
      </c>
      <c r="E148" s="50">
        <v>28664.210999999999</v>
      </c>
      <c r="F148" s="58">
        <f t="shared" si="37"/>
        <v>100</v>
      </c>
      <c r="G148" s="59">
        <f t="shared" si="33"/>
        <v>100</v>
      </c>
      <c r="H148" s="62"/>
    </row>
    <row r="149" spans="1:8" ht="107.45" customHeight="1" thickBot="1">
      <c r="A149" s="78" t="s">
        <v>278</v>
      </c>
      <c r="B149" s="18" t="s">
        <v>279</v>
      </c>
      <c r="C149" s="50">
        <v>6745.0630000000001</v>
      </c>
      <c r="D149" s="50">
        <v>6745.0630000000001</v>
      </c>
      <c r="E149" s="50">
        <v>6745.0630000000001</v>
      </c>
      <c r="F149" s="58">
        <f t="shared" si="37"/>
        <v>100</v>
      </c>
      <c r="G149" s="59">
        <f t="shared" si="33"/>
        <v>100</v>
      </c>
      <c r="H149" s="62"/>
    </row>
    <row r="150" spans="1:8" ht="137.25" customHeight="1" thickBot="1">
      <c r="A150" s="45" t="s">
        <v>179</v>
      </c>
      <c r="B150" s="10" t="s">
        <v>208</v>
      </c>
      <c r="C150" s="11">
        <f>C152</f>
        <v>517.10500000000002</v>
      </c>
      <c r="D150" s="11">
        <f t="shared" ref="D150:E150" si="40">D152</f>
        <v>416.57399999999996</v>
      </c>
      <c r="E150" s="11">
        <f t="shared" si="40"/>
        <v>416.57399999999996</v>
      </c>
      <c r="F150" s="58">
        <f t="shared" si="37"/>
        <v>80.558880691542328</v>
      </c>
      <c r="G150" s="59">
        <f t="shared" si="33"/>
        <v>100</v>
      </c>
      <c r="H150" s="60"/>
    </row>
    <row r="151" spans="1:8" ht="102.75" thickBot="1">
      <c r="A151" s="46" t="s">
        <v>180</v>
      </c>
      <c r="B151" s="18" t="s">
        <v>209</v>
      </c>
      <c r="C151" s="11">
        <f>C152</f>
        <v>517.10500000000002</v>
      </c>
      <c r="D151" s="11">
        <f t="shared" ref="D151:E151" si="41">D152</f>
        <v>416.57399999999996</v>
      </c>
      <c r="E151" s="11">
        <f t="shared" si="41"/>
        <v>416.57399999999996</v>
      </c>
      <c r="F151" s="58">
        <f t="shared" si="37"/>
        <v>80.558880691542328</v>
      </c>
      <c r="G151" s="59">
        <f t="shared" si="33"/>
        <v>100</v>
      </c>
      <c r="H151" s="60"/>
    </row>
    <row r="152" spans="1:8" ht="156.75" customHeight="1" thickBot="1">
      <c r="A152" s="46" t="s">
        <v>181</v>
      </c>
      <c r="B152" s="18" t="s">
        <v>138</v>
      </c>
      <c r="C152" s="61">
        <f>C153+C154+C155</f>
        <v>517.10500000000002</v>
      </c>
      <c r="D152" s="61">
        <f>D153+D154+D155</f>
        <v>416.57399999999996</v>
      </c>
      <c r="E152" s="61">
        <f>E153+E154+E155</f>
        <v>416.57399999999996</v>
      </c>
      <c r="F152" s="58">
        <f t="shared" si="37"/>
        <v>80.558880691542328</v>
      </c>
      <c r="G152" s="59">
        <f t="shared" si="33"/>
        <v>100</v>
      </c>
      <c r="H152" s="60"/>
    </row>
    <row r="153" spans="1:8" ht="82.5" thickBot="1">
      <c r="A153" s="46" t="s">
        <v>182</v>
      </c>
      <c r="B153" s="18" t="s">
        <v>139</v>
      </c>
      <c r="C153" s="50">
        <v>245.6</v>
      </c>
      <c r="D153" s="50">
        <v>245.6</v>
      </c>
      <c r="E153" s="50">
        <v>245.6</v>
      </c>
      <c r="F153" s="63">
        <f t="shared" si="37"/>
        <v>100</v>
      </c>
      <c r="G153" s="59">
        <f t="shared" si="33"/>
        <v>100</v>
      </c>
      <c r="H153" s="62"/>
    </row>
    <row r="154" spans="1:8" ht="88.5" customHeight="1" thickBot="1">
      <c r="A154" s="46" t="s">
        <v>183</v>
      </c>
      <c r="B154" s="18" t="s">
        <v>140</v>
      </c>
      <c r="C154" s="50">
        <v>171.505</v>
      </c>
      <c r="D154" s="8">
        <v>170.97399999999999</v>
      </c>
      <c r="E154" s="8">
        <v>170.97399999999999</v>
      </c>
      <c r="F154" s="63">
        <f t="shared" si="37"/>
        <v>99.690388035334237</v>
      </c>
      <c r="G154" s="59">
        <f t="shared" si="33"/>
        <v>100</v>
      </c>
      <c r="H154" s="60"/>
    </row>
    <row r="155" spans="1:8" ht="154.5" customHeight="1" thickBot="1">
      <c r="A155" s="46" t="s">
        <v>184</v>
      </c>
      <c r="B155" s="18" t="s">
        <v>141</v>
      </c>
      <c r="C155" s="50">
        <v>100</v>
      </c>
      <c r="D155" s="50">
        <v>0</v>
      </c>
      <c r="E155" s="50">
        <v>0</v>
      </c>
      <c r="F155" s="63">
        <f t="shared" si="37"/>
        <v>0</v>
      </c>
      <c r="G155" s="59" t="e">
        <f t="shared" si="33"/>
        <v>#DIV/0!</v>
      </c>
      <c r="H155" s="60"/>
    </row>
    <row r="156" spans="1:8" ht="156" customHeight="1" thickBot="1">
      <c r="A156" s="45" t="s">
        <v>185</v>
      </c>
      <c r="B156" s="10" t="s">
        <v>210</v>
      </c>
      <c r="C156" s="61">
        <f>C157+C160+C163+C167</f>
        <v>22</v>
      </c>
      <c r="D156" s="61">
        <f t="shared" ref="D156:E156" si="42">D157+D160+D163+D167</f>
        <v>22</v>
      </c>
      <c r="E156" s="61">
        <f t="shared" si="42"/>
        <v>22</v>
      </c>
      <c r="F156" s="63">
        <f t="shared" si="37"/>
        <v>100</v>
      </c>
      <c r="G156" s="59">
        <f t="shared" si="33"/>
        <v>100</v>
      </c>
      <c r="H156" s="60"/>
    </row>
    <row r="157" spans="1:8" ht="130.69999999999999" customHeight="1" thickBot="1">
      <c r="A157" s="46" t="s">
        <v>186</v>
      </c>
      <c r="B157" s="18" t="s">
        <v>142</v>
      </c>
      <c r="C157" s="61">
        <f>C158</f>
        <v>12</v>
      </c>
      <c r="D157" s="61">
        <f t="shared" ref="D157:E157" si="43">D158</f>
        <v>12</v>
      </c>
      <c r="E157" s="61">
        <f t="shared" si="43"/>
        <v>12</v>
      </c>
      <c r="F157" s="63">
        <f t="shared" si="37"/>
        <v>100</v>
      </c>
      <c r="G157" s="59">
        <f t="shared" si="33"/>
        <v>100</v>
      </c>
      <c r="H157" s="60"/>
    </row>
    <row r="158" spans="1:8" ht="198.75" customHeight="1" thickBot="1">
      <c r="A158" s="46" t="s">
        <v>187</v>
      </c>
      <c r="B158" s="18" t="s">
        <v>245</v>
      </c>
      <c r="C158" s="50">
        <f>C159</f>
        <v>12</v>
      </c>
      <c r="D158" s="50">
        <f t="shared" ref="D158:E158" si="44">D159</f>
        <v>12</v>
      </c>
      <c r="E158" s="50">
        <f t="shared" si="44"/>
        <v>12</v>
      </c>
      <c r="F158" s="63">
        <f t="shared" ref="F158:F162" si="45">E158/C158*100</f>
        <v>100</v>
      </c>
      <c r="G158" s="59">
        <f t="shared" si="33"/>
        <v>100</v>
      </c>
      <c r="H158" s="62"/>
    </row>
    <row r="159" spans="1:8" ht="62.25" thickBot="1">
      <c r="A159" s="46" t="s">
        <v>188</v>
      </c>
      <c r="B159" s="18" t="s">
        <v>143</v>
      </c>
      <c r="C159" s="50">
        <v>12</v>
      </c>
      <c r="D159" s="50">
        <v>12</v>
      </c>
      <c r="E159" s="50">
        <v>12</v>
      </c>
      <c r="F159" s="63">
        <f t="shared" si="45"/>
        <v>100</v>
      </c>
      <c r="G159" s="59">
        <f t="shared" si="33"/>
        <v>100</v>
      </c>
      <c r="H159" s="62"/>
    </row>
    <row r="160" spans="1:8" ht="102.75" thickBot="1">
      <c r="A160" s="46" t="s">
        <v>189</v>
      </c>
      <c r="B160" s="10" t="s">
        <v>211</v>
      </c>
      <c r="C160" s="61">
        <f>C161</f>
        <v>4</v>
      </c>
      <c r="D160" s="61">
        <f t="shared" ref="D160:E160" si="46">D161</f>
        <v>4</v>
      </c>
      <c r="E160" s="61">
        <f t="shared" si="46"/>
        <v>4</v>
      </c>
      <c r="F160" s="63">
        <f t="shared" si="45"/>
        <v>100</v>
      </c>
      <c r="G160" s="59">
        <f t="shared" si="33"/>
        <v>100</v>
      </c>
      <c r="H160" s="60"/>
    </row>
    <row r="161" spans="1:8" ht="117.75" customHeight="1" thickBot="1">
      <c r="A161" s="46" t="s">
        <v>190</v>
      </c>
      <c r="B161" s="18" t="s">
        <v>144</v>
      </c>
      <c r="C161" s="50">
        <f>C162</f>
        <v>4</v>
      </c>
      <c r="D161" s="50">
        <f t="shared" ref="D161:E161" si="47">D162</f>
        <v>4</v>
      </c>
      <c r="E161" s="50">
        <f t="shared" si="47"/>
        <v>4</v>
      </c>
      <c r="F161" s="63">
        <f t="shared" si="45"/>
        <v>100</v>
      </c>
      <c r="G161" s="59">
        <f t="shared" si="33"/>
        <v>100</v>
      </c>
      <c r="H161" s="62"/>
    </row>
    <row r="162" spans="1:8" ht="94.7" customHeight="1" thickBot="1">
      <c r="A162" s="46" t="s">
        <v>191</v>
      </c>
      <c r="B162" s="18" t="s">
        <v>145</v>
      </c>
      <c r="C162" s="50">
        <v>4</v>
      </c>
      <c r="D162" s="50">
        <v>4</v>
      </c>
      <c r="E162" s="50">
        <v>4</v>
      </c>
      <c r="F162" s="63">
        <f t="shared" si="45"/>
        <v>100</v>
      </c>
      <c r="G162" s="59">
        <f t="shared" si="33"/>
        <v>100</v>
      </c>
      <c r="H162" s="62"/>
    </row>
    <row r="163" spans="1:8" ht="69" customHeight="1">
      <c r="A163" s="66"/>
      <c r="B163" s="104" t="s">
        <v>212</v>
      </c>
      <c r="C163" s="89">
        <f>C165</f>
        <v>3</v>
      </c>
      <c r="D163" s="89">
        <f t="shared" ref="D163:E163" si="48">D165</f>
        <v>3</v>
      </c>
      <c r="E163" s="89">
        <f t="shared" si="48"/>
        <v>3</v>
      </c>
      <c r="F163" s="106">
        <v>0</v>
      </c>
      <c r="G163" s="92">
        <v>0</v>
      </c>
      <c r="H163" s="60"/>
    </row>
    <row r="164" spans="1:8" ht="42.75" customHeight="1" thickBot="1">
      <c r="A164" s="46" t="s">
        <v>192</v>
      </c>
      <c r="B164" s="105"/>
      <c r="C164" s="91"/>
      <c r="D164" s="91"/>
      <c r="E164" s="91"/>
      <c r="F164" s="107"/>
      <c r="G164" s="94"/>
      <c r="H164" s="60"/>
    </row>
    <row r="165" spans="1:8" ht="71.45" customHeight="1" thickBot="1">
      <c r="A165" s="46" t="s">
        <v>193</v>
      </c>
      <c r="B165" s="18" t="s">
        <v>146</v>
      </c>
      <c r="C165" s="50">
        <f>C166</f>
        <v>3</v>
      </c>
      <c r="D165" s="50">
        <f t="shared" ref="D165:E165" si="49">D166</f>
        <v>3</v>
      </c>
      <c r="E165" s="50">
        <f t="shared" si="49"/>
        <v>3</v>
      </c>
      <c r="F165" s="63">
        <v>0</v>
      </c>
      <c r="G165" s="64">
        <v>0</v>
      </c>
      <c r="H165" s="62"/>
    </row>
    <row r="166" spans="1:8" ht="57" customHeight="1" thickBot="1">
      <c r="A166" s="46" t="s">
        <v>194</v>
      </c>
      <c r="B166" s="18" t="s">
        <v>147</v>
      </c>
      <c r="C166" s="50">
        <v>3</v>
      </c>
      <c r="D166" s="50">
        <v>3</v>
      </c>
      <c r="E166" s="50">
        <v>3</v>
      </c>
      <c r="F166" s="63">
        <v>0</v>
      </c>
      <c r="G166" s="64">
        <v>0</v>
      </c>
      <c r="H166" s="62"/>
    </row>
    <row r="167" spans="1:8" ht="69" customHeight="1">
      <c r="A167" s="66"/>
      <c r="B167" s="104" t="s">
        <v>213</v>
      </c>
      <c r="C167" s="89">
        <f>C169</f>
        <v>3</v>
      </c>
      <c r="D167" s="89">
        <f t="shared" ref="D167:E167" si="50">D169</f>
        <v>3</v>
      </c>
      <c r="E167" s="89">
        <f t="shared" si="50"/>
        <v>3</v>
      </c>
      <c r="F167" s="106">
        <f>E167/C167*100</f>
        <v>100</v>
      </c>
      <c r="G167" s="92">
        <f>E167/D167*100</f>
        <v>100</v>
      </c>
      <c r="H167" s="60"/>
    </row>
    <row r="168" spans="1:8" ht="68.25" customHeight="1" thickBot="1">
      <c r="A168" s="46" t="s">
        <v>195</v>
      </c>
      <c r="B168" s="105"/>
      <c r="C168" s="91"/>
      <c r="D168" s="91"/>
      <c r="E168" s="91"/>
      <c r="F168" s="107"/>
      <c r="G168" s="94"/>
      <c r="H168" s="60"/>
    </row>
    <row r="169" spans="1:8" ht="82.5" thickBot="1">
      <c r="A169" s="46" t="s">
        <v>196</v>
      </c>
      <c r="B169" s="18" t="s">
        <v>148</v>
      </c>
      <c r="C169" s="50">
        <f>C170</f>
        <v>3</v>
      </c>
      <c r="D169" s="50">
        <f t="shared" ref="D169:E169" si="51">D170</f>
        <v>3</v>
      </c>
      <c r="E169" s="50">
        <f t="shared" si="51"/>
        <v>3</v>
      </c>
      <c r="F169" s="63">
        <f>E169/C169*100</f>
        <v>100</v>
      </c>
      <c r="G169" s="64">
        <f>E169/D169*100</f>
        <v>100</v>
      </c>
      <c r="H169" s="62"/>
    </row>
    <row r="170" spans="1:8" ht="62.25" thickBot="1">
      <c r="A170" s="46" t="s">
        <v>197</v>
      </c>
      <c r="B170" s="18" t="s">
        <v>149</v>
      </c>
      <c r="C170" s="50">
        <v>3</v>
      </c>
      <c r="D170" s="50">
        <v>3</v>
      </c>
      <c r="E170" s="50">
        <v>3</v>
      </c>
      <c r="F170" s="63">
        <f>E170/C170*100</f>
        <v>100</v>
      </c>
      <c r="G170" s="64">
        <f>E170/D170*100</f>
        <v>100</v>
      </c>
      <c r="H170" s="62"/>
    </row>
    <row r="171" spans="1:8" ht="123" thickBot="1">
      <c r="A171" s="45" t="s">
        <v>198</v>
      </c>
      <c r="B171" s="10" t="s">
        <v>214</v>
      </c>
      <c r="C171" s="11">
        <f>C172</f>
        <v>5464.6880000000001</v>
      </c>
      <c r="D171" s="61">
        <f t="shared" ref="D171:E171" si="52">D172</f>
        <v>5464.6880000000001</v>
      </c>
      <c r="E171" s="61">
        <f t="shared" si="52"/>
        <v>5464.6880000000001</v>
      </c>
      <c r="F171" s="58">
        <f>E172/C172*100</f>
        <v>100</v>
      </c>
      <c r="G171" s="64">
        <f>E171/D171*100</f>
        <v>100</v>
      </c>
      <c r="H171" s="60"/>
    </row>
    <row r="172" spans="1:8" ht="82.5" thickBot="1">
      <c r="A172" s="46" t="s">
        <v>199</v>
      </c>
      <c r="B172" s="18" t="s">
        <v>215</v>
      </c>
      <c r="C172" s="67">
        <f>C175+C173+C174</f>
        <v>5464.6880000000001</v>
      </c>
      <c r="D172" s="67">
        <f t="shared" ref="D172:E172" si="53">D175+D173+D174</f>
        <v>5464.6880000000001</v>
      </c>
      <c r="E172" s="67">
        <f t="shared" si="53"/>
        <v>5464.6880000000001</v>
      </c>
      <c r="F172" s="63">
        <f>E175/C175*100</f>
        <v>100</v>
      </c>
      <c r="G172" s="64">
        <f t="shared" ref="G172:G182" si="54">E172/D172*100</f>
        <v>100</v>
      </c>
      <c r="H172" s="62"/>
    </row>
    <row r="173" spans="1:8" ht="125.45" customHeight="1" thickBot="1">
      <c r="A173" s="78" t="s">
        <v>280</v>
      </c>
      <c r="B173" s="18" t="s">
        <v>281</v>
      </c>
      <c r="C173" s="50">
        <v>12.625</v>
      </c>
      <c r="D173" s="50">
        <v>12.625</v>
      </c>
      <c r="E173" s="50">
        <v>12.625</v>
      </c>
      <c r="F173" s="63">
        <f t="shared" ref="F173:F174" si="55">E176/C176*100</f>
        <v>100</v>
      </c>
      <c r="G173" s="64">
        <f t="shared" si="54"/>
        <v>100</v>
      </c>
      <c r="H173" s="62"/>
    </row>
    <row r="174" spans="1:8" ht="103.7" customHeight="1" thickBot="1">
      <c r="A174" s="78" t="s">
        <v>282</v>
      </c>
      <c r="B174" s="18" t="s">
        <v>283</v>
      </c>
      <c r="C174" s="50">
        <v>1249.875</v>
      </c>
      <c r="D174" s="50">
        <v>1249.875</v>
      </c>
      <c r="E174" s="50">
        <v>1249.875</v>
      </c>
      <c r="F174" s="63">
        <f t="shared" si="55"/>
        <v>100</v>
      </c>
      <c r="G174" s="64">
        <f t="shared" si="54"/>
        <v>100</v>
      </c>
      <c r="H174" s="62"/>
    </row>
    <row r="175" spans="1:8" ht="84.75" customHeight="1" thickBot="1">
      <c r="A175" s="46" t="s">
        <v>238</v>
      </c>
      <c r="B175" s="18" t="s">
        <v>150</v>
      </c>
      <c r="C175" s="67">
        <f>C176</f>
        <v>4202.1880000000001</v>
      </c>
      <c r="D175" s="50">
        <f t="shared" ref="D175:E175" si="56">D176</f>
        <v>4202.1880000000001</v>
      </c>
      <c r="E175" s="50">
        <f t="shared" si="56"/>
        <v>4202.1880000000001</v>
      </c>
      <c r="F175" s="63">
        <f t="shared" ref="F175" si="57">E176/C176*100</f>
        <v>100</v>
      </c>
      <c r="G175" s="64">
        <f t="shared" si="54"/>
        <v>100</v>
      </c>
      <c r="H175" s="62"/>
    </row>
    <row r="176" spans="1:8" ht="75.75" customHeight="1" thickBot="1">
      <c r="A176" s="46" t="s">
        <v>237</v>
      </c>
      <c r="B176" s="18" t="s">
        <v>151</v>
      </c>
      <c r="C176" s="67">
        <v>4202.1880000000001</v>
      </c>
      <c r="D176" s="50">
        <v>4202.1880000000001</v>
      </c>
      <c r="E176" s="50">
        <v>4202.1880000000001</v>
      </c>
      <c r="F176" s="63">
        <f t="shared" ref="F176:F187" si="58">E176/C176*100</f>
        <v>100</v>
      </c>
      <c r="G176" s="64">
        <f t="shared" si="54"/>
        <v>100</v>
      </c>
      <c r="H176" s="62"/>
    </row>
    <row r="177" spans="1:8" ht="129.75" customHeight="1" thickBot="1">
      <c r="A177" s="45" t="s">
        <v>230</v>
      </c>
      <c r="B177" s="10" t="s">
        <v>231</v>
      </c>
      <c r="C177" s="61">
        <f>C178+C179</f>
        <v>2</v>
      </c>
      <c r="D177" s="61">
        <f t="shared" ref="D177:E177" si="59">D178+D179</f>
        <v>2</v>
      </c>
      <c r="E177" s="61">
        <f t="shared" si="59"/>
        <v>2</v>
      </c>
      <c r="F177" s="63">
        <f t="shared" si="58"/>
        <v>100</v>
      </c>
      <c r="G177" s="64">
        <f t="shared" si="54"/>
        <v>100</v>
      </c>
      <c r="H177" s="62"/>
    </row>
    <row r="178" spans="1:8" ht="63.75" customHeight="1" thickBot="1">
      <c r="A178" s="46" t="s">
        <v>228</v>
      </c>
      <c r="B178" s="18" t="s">
        <v>131</v>
      </c>
      <c r="C178" s="50">
        <v>1.7</v>
      </c>
      <c r="D178" s="50">
        <v>1.7</v>
      </c>
      <c r="E178" s="50">
        <v>1.7</v>
      </c>
      <c r="F178" s="63">
        <f t="shared" si="58"/>
        <v>100</v>
      </c>
      <c r="G178" s="64">
        <f t="shared" si="54"/>
        <v>100</v>
      </c>
      <c r="H178" s="62"/>
    </row>
    <row r="179" spans="1:8" ht="76.7" customHeight="1" thickBot="1">
      <c r="A179" s="46" t="s">
        <v>227</v>
      </c>
      <c r="B179" s="18" t="s">
        <v>229</v>
      </c>
      <c r="C179" s="50">
        <v>0.3</v>
      </c>
      <c r="D179" s="50">
        <v>0.3</v>
      </c>
      <c r="E179" s="50">
        <v>0.3</v>
      </c>
      <c r="F179" s="63">
        <f t="shared" si="58"/>
        <v>100</v>
      </c>
      <c r="G179" s="64">
        <f t="shared" si="54"/>
        <v>100</v>
      </c>
      <c r="H179" s="62"/>
    </row>
    <row r="180" spans="1:8" ht="210" customHeight="1" thickBot="1">
      <c r="A180" s="45" t="s">
        <v>270</v>
      </c>
      <c r="B180" s="10" t="s">
        <v>266</v>
      </c>
      <c r="C180" s="61">
        <f>C181</f>
        <v>1.85</v>
      </c>
      <c r="D180" s="61">
        <f t="shared" ref="D180:E180" si="60">D181</f>
        <v>1.85</v>
      </c>
      <c r="E180" s="61">
        <f t="shared" si="60"/>
        <v>1.85</v>
      </c>
      <c r="F180" s="58">
        <f t="shared" si="58"/>
        <v>100</v>
      </c>
      <c r="G180" s="59">
        <f t="shared" si="54"/>
        <v>100</v>
      </c>
      <c r="H180" s="62"/>
    </row>
    <row r="181" spans="1:8" ht="105" customHeight="1" thickBot="1">
      <c r="A181" s="75" t="s">
        <v>269</v>
      </c>
      <c r="B181" s="18" t="s">
        <v>265</v>
      </c>
      <c r="C181" s="50">
        <f>C182</f>
        <v>1.85</v>
      </c>
      <c r="D181" s="50">
        <f>D182</f>
        <v>1.85</v>
      </c>
      <c r="E181" s="50">
        <f t="shared" ref="E181" si="61">E182</f>
        <v>1.85</v>
      </c>
      <c r="F181" s="63">
        <f t="shared" si="58"/>
        <v>100</v>
      </c>
      <c r="G181" s="64">
        <f t="shared" si="54"/>
        <v>100</v>
      </c>
      <c r="H181" s="62"/>
    </row>
    <row r="182" spans="1:8" ht="120" customHeight="1" thickBot="1">
      <c r="A182" s="75" t="s">
        <v>268</v>
      </c>
      <c r="B182" s="18" t="s">
        <v>267</v>
      </c>
      <c r="C182" s="50">
        <v>1.85</v>
      </c>
      <c r="D182" s="50">
        <v>1.85</v>
      </c>
      <c r="E182" s="50">
        <v>1.85</v>
      </c>
      <c r="F182" s="63">
        <f t="shared" si="58"/>
        <v>100</v>
      </c>
      <c r="G182" s="64">
        <f t="shared" si="54"/>
        <v>100</v>
      </c>
      <c r="H182" s="62"/>
    </row>
    <row r="183" spans="1:8" ht="90" customHeight="1" thickBot="1">
      <c r="A183" s="45">
        <v>9900000000</v>
      </c>
      <c r="B183" s="10" t="s">
        <v>152</v>
      </c>
      <c r="C183" s="61">
        <f>C184+C188+C186+C187</f>
        <v>189.84699999999998</v>
      </c>
      <c r="D183" s="61">
        <f t="shared" ref="D183:E183" si="62">D184+D188+D186+D187</f>
        <v>184.84699999999998</v>
      </c>
      <c r="E183" s="61">
        <f t="shared" si="62"/>
        <v>184.84699999999998</v>
      </c>
      <c r="F183" s="63">
        <f t="shared" si="58"/>
        <v>97.366300231238839</v>
      </c>
      <c r="G183" s="59">
        <f>D183/E183*100</f>
        <v>100</v>
      </c>
      <c r="H183" s="60"/>
    </row>
    <row r="184" spans="1:8" ht="111" customHeight="1" thickBot="1">
      <c r="A184" s="46" t="s">
        <v>233</v>
      </c>
      <c r="B184" s="18" t="s">
        <v>234</v>
      </c>
      <c r="C184" s="50">
        <f>C185</f>
        <v>23.757000000000001</v>
      </c>
      <c r="D184" s="50">
        <f t="shared" ref="D184:E184" si="63">D185</f>
        <v>23.757000000000001</v>
      </c>
      <c r="E184" s="50">
        <f t="shared" si="63"/>
        <v>23.757000000000001</v>
      </c>
      <c r="F184" s="63">
        <f t="shared" si="58"/>
        <v>100</v>
      </c>
      <c r="G184" s="59">
        <f t="shared" ref="G184:G190" si="64">D184/E184*100</f>
        <v>100</v>
      </c>
      <c r="H184" s="60"/>
    </row>
    <row r="185" spans="1:8" ht="42" thickBot="1">
      <c r="A185" s="46" t="s">
        <v>232</v>
      </c>
      <c r="B185" s="18" t="s">
        <v>221</v>
      </c>
      <c r="C185" s="50">
        <v>23.757000000000001</v>
      </c>
      <c r="D185" s="50">
        <v>23.757000000000001</v>
      </c>
      <c r="E185" s="50">
        <v>23.757000000000001</v>
      </c>
      <c r="F185" s="63">
        <f t="shared" si="58"/>
        <v>100</v>
      </c>
      <c r="G185" s="59">
        <f t="shared" si="64"/>
        <v>100</v>
      </c>
      <c r="H185" s="60"/>
    </row>
    <row r="186" spans="1:8" ht="35.25" customHeight="1" thickBot="1">
      <c r="A186" s="81" t="s">
        <v>291</v>
      </c>
      <c r="B186" s="18" t="s">
        <v>292</v>
      </c>
      <c r="C186" s="50">
        <v>50.99</v>
      </c>
      <c r="D186" s="50">
        <v>50.99</v>
      </c>
      <c r="E186" s="50">
        <v>50.99</v>
      </c>
      <c r="F186" s="63">
        <f t="shared" si="58"/>
        <v>100</v>
      </c>
      <c r="G186" s="59">
        <f t="shared" si="64"/>
        <v>100</v>
      </c>
      <c r="H186" s="60"/>
    </row>
    <row r="187" spans="1:8" ht="35.25" customHeight="1" thickBot="1">
      <c r="A187" s="82" t="s">
        <v>298</v>
      </c>
      <c r="B187" s="18"/>
      <c r="C187" s="50">
        <v>110.1</v>
      </c>
      <c r="D187" s="50">
        <v>110.1</v>
      </c>
      <c r="E187" s="50">
        <v>110.1</v>
      </c>
      <c r="F187" s="63">
        <f t="shared" si="58"/>
        <v>100</v>
      </c>
      <c r="G187" s="59">
        <f t="shared" si="64"/>
        <v>100</v>
      </c>
      <c r="H187" s="60"/>
    </row>
    <row r="188" spans="1:8" ht="39" customHeight="1" thickBot="1">
      <c r="A188" s="46">
        <v>9920000000</v>
      </c>
      <c r="B188" s="18" t="s">
        <v>72</v>
      </c>
      <c r="C188" s="50">
        <v>5</v>
      </c>
      <c r="D188" s="50">
        <v>0</v>
      </c>
      <c r="E188" s="50">
        <v>0</v>
      </c>
      <c r="F188" s="63">
        <v>0</v>
      </c>
      <c r="G188" s="59" t="e">
        <f t="shared" si="64"/>
        <v>#DIV/0!</v>
      </c>
      <c r="H188" s="60"/>
    </row>
    <row r="189" spans="1:8" ht="49.7" customHeight="1" thickBot="1">
      <c r="A189" s="46">
        <v>9920022800</v>
      </c>
      <c r="B189" s="18" t="s">
        <v>153</v>
      </c>
      <c r="C189" s="50">
        <v>5</v>
      </c>
      <c r="D189" s="50">
        <v>0</v>
      </c>
      <c r="E189" s="50">
        <v>0</v>
      </c>
      <c r="F189" s="63">
        <v>0</v>
      </c>
      <c r="G189" s="59" t="e">
        <f t="shared" si="64"/>
        <v>#DIV/0!</v>
      </c>
      <c r="H189" s="60"/>
    </row>
    <row r="190" spans="1:8" ht="34.5" customHeight="1" thickBot="1">
      <c r="A190" s="68" t="s">
        <v>154</v>
      </c>
      <c r="B190" s="69"/>
      <c r="C190" s="70">
        <f>C171+C156+C150+C144+C130+C114+C183+C177+C180</f>
        <v>76640.525999999998</v>
      </c>
      <c r="D190" s="70">
        <f t="shared" ref="D190:E190" si="65">D171+D156+D150+D144+D130+D114+D183+D177+D180</f>
        <v>75116.560799999992</v>
      </c>
      <c r="E190" s="70">
        <f t="shared" si="65"/>
        <v>75116.560799999992</v>
      </c>
      <c r="F190" s="58">
        <v>0</v>
      </c>
      <c r="G190" s="59">
        <f t="shared" si="64"/>
        <v>100</v>
      </c>
      <c r="H190" s="60"/>
    </row>
    <row r="191" spans="1:8">
      <c r="A191" s="71"/>
    </row>
  </sheetData>
  <mergeCells count="32">
    <mergeCell ref="G85:I85"/>
    <mergeCell ref="A83:G83"/>
    <mergeCell ref="A110:G110"/>
    <mergeCell ref="A123:A125"/>
    <mergeCell ref="G167:G168"/>
    <mergeCell ref="B163:B164"/>
    <mergeCell ref="C163:C164"/>
    <mergeCell ref="D163:D164"/>
    <mergeCell ref="E163:E164"/>
    <mergeCell ref="F163:F164"/>
    <mergeCell ref="G163:G164"/>
    <mergeCell ref="B167:B168"/>
    <mergeCell ref="C167:C168"/>
    <mergeCell ref="D167:D168"/>
    <mergeCell ref="E167:E168"/>
    <mergeCell ref="F167:F168"/>
    <mergeCell ref="E82:I82"/>
    <mergeCell ref="E108:G108"/>
    <mergeCell ref="E1:G1"/>
    <mergeCell ref="B123:B125"/>
    <mergeCell ref="D123:D125"/>
    <mergeCell ref="E123:E125"/>
    <mergeCell ref="F123:F125"/>
    <mergeCell ref="C123:C125"/>
    <mergeCell ref="A2:G2"/>
    <mergeCell ref="G123:G125"/>
    <mergeCell ref="A5:A6"/>
    <mergeCell ref="B5:B6"/>
    <mergeCell ref="C5:D5"/>
    <mergeCell ref="E5:E6"/>
    <mergeCell ref="F5:F6"/>
    <mergeCell ref="G5:G6"/>
  </mergeCells>
  <pageMargins left="0.7" right="0.7" top="0.75" bottom="0.75" header="0.3" footer="0.3"/>
  <pageSetup paperSize="9" scale="35" orientation="portrait" r:id="rId1"/>
  <rowBreaks count="4" manualBreakCount="4">
    <brk id="29" max="8" man="1"/>
    <brk id="47" max="8" man="1"/>
    <brk id="80" max="16383" man="1"/>
    <brk id="1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-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2025-07-15T08:18:09Z</cp:lastPrinted>
  <dcterms:created xsi:type="dcterms:W3CDTF">2021-07-06T15:30:06Z</dcterms:created>
  <dcterms:modified xsi:type="dcterms:W3CDTF">2026-01-28T05:13:12Z</dcterms:modified>
</cp:coreProperties>
</file>