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920" windowHeight="3975"/>
  </bookViews>
  <sheets>
    <sheet name="Лист1" sheetId="1" r:id="rId1"/>
  </sheets>
  <definedNames>
    <definedName name="_xlnm.Print_Area" localSheetId="0">Лист1!$A$1:$I$182</definedName>
  </definedNames>
  <calcPr calcId="152511"/>
</workbook>
</file>

<file path=xl/calcChain.xml><?xml version="1.0" encoding="utf-8"?>
<calcChain xmlns="http://schemas.openxmlformats.org/spreadsheetml/2006/main">
  <c r="D178" i="1"/>
  <c r="G166"/>
  <c r="G167"/>
  <c r="G168"/>
  <c r="G169"/>
  <c r="G170"/>
  <c r="G171"/>
  <c r="G172"/>
  <c r="G173"/>
  <c r="G174"/>
  <c r="G175"/>
  <c r="G176"/>
  <c r="G165"/>
  <c r="D141"/>
  <c r="E141"/>
  <c r="C141"/>
  <c r="G143"/>
  <c r="F143"/>
  <c r="D129"/>
  <c r="E129"/>
  <c r="C129"/>
  <c r="G132"/>
  <c r="F132"/>
  <c r="C123"/>
  <c r="G90"/>
  <c r="F40" l="1"/>
  <c r="G40"/>
  <c r="C37"/>
  <c r="D43"/>
  <c r="E43"/>
  <c r="C43"/>
  <c r="G47"/>
  <c r="F47"/>
  <c r="C152" l="1"/>
  <c r="F149"/>
  <c r="D123"/>
  <c r="E123"/>
  <c r="G39"/>
  <c r="F14"/>
  <c r="E128"/>
  <c r="D128"/>
  <c r="C128"/>
  <c r="E146"/>
  <c r="D146"/>
  <c r="C146"/>
  <c r="C62"/>
  <c r="C60"/>
  <c r="E37"/>
  <c r="D37"/>
  <c r="C32"/>
  <c r="F50"/>
  <c r="G50"/>
  <c r="E18"/>
  <c r="E8"/>
  <c r="F24"/>
  <c r="G24"/>
  <c r="C18"/>
  <c r="D18"/>
  <c r="G22"/>
  <c r="F22"/>
  <c r="D135"/>
  <c r="D134" s="1"/>
  <c r="E135"/>
  <c r="E134" s="1"/>
  <c r="C135"/>
  <c r="C134" s="1"/>
  <c r="F137"/>
  <c r="G137"/>
  <c r="D152"/>
  <c r="E152"/>
  <c r="G126"/>
  <c r="G125"/>
  <c r="G120"/>
  <c r="F120"/>
  <c r="C65"/>
  <c r="F172"/>
  <c r="F173"/>
  <c r="D116"/>
  <c r="D113" s="1"/>
  <c r="E116"/>
  <c r="E113" s="1"/>
  <c r="D171"/>
  <c r="D170" s="1"/>
  <c r="D169" s="1"/>
  <c r="E171"/>
  <c r="E170" s="1"/>
  <c r="E169" s="1"/>
  <c r="F168"/>
  <c r="F167"/>
  <c r="F90"/>
  <c r="G46"/>
  <c r="G45"/>
  <c r="G36"/>
  <c r="G34"/>
  <c r="G35"/>
  <c r="G33"/>
  <c r="F35"/>
  <c r="F36"/>
  <c r="C140"/>
  <c r="C139" s="1"/>
  <c r="F126"/>
  <c r="G179"/>
  <c r="F179"/>
  <c r="F164"/>
  <c r="D177"/>
  <c r="E178"/>
  <c r="E177" s="1"/>
  <c r="C178"/>
  <c r="D174"/>
  <c r="E174"/>
  <c r="C174"/>
  <c r="C167"/>
  <c r="C166" s="1"/>
  <c r="C165" s="1"/>
  <c r="C116"/>
  <c r="C113" s="1"/>
  <c r="C112" s="1"/>
  <c r="H101"/>
  <c r="I101"/>
  <c r="F85"/>
  <c r="G85"/>
  <c r="E85"/>
  <c r="I87"/>
  <c r="H87"/>
  <c r="G70"/>
  <c r="F70"/>
  <c r="D69"/>
  <c r="E69"/>
  <c r="C69"/>
  <c r="G64"/>
  <c r="D53"/>
  <c r="E53"/>
  <c r="C53"/>
  <c r="G55"/>
  <c r="F55"/>
  <c r="E44"/>
  <c r="D44"/>
  <c r="F23"/>
  <c r="G23"/>
  <c r="G138"/>
  <c r="E90"/>
  <c r="E72"/>
  <c r="C72"/>
  <c r="D60"/>
  <c r="E60"/>
  <c r="G49"/>
  <c r="F49"/>
  <c r="E48"/>
  <c r="D48"/>
  <c r="C48"/>
  <c r="F39"/>
  <c r="G115"/>
  <c r="F115"/>
  <c r="C171"/>
  <c r="C170" s="1"/>
  <c r="D167"/>
  <c r="D166" s="1"/>
  <c r="D165" s="1"/>
  <c r="E167"/>
  <c r="E166" s="1"/>
  <c r="E165" s="1"/>
  <c r="G164"/>
  <c r="D163"/>
  <c r="D161" s="1"/>
  <c r="E163"/>
  <c r="C163"/>
  <c r="C161" s="1"/>
  <c r="D159"/>
  <c r="D157" s="1"/>
  <c r="E159"/>
  <c r="E157" s="1"/>
  <c r="C159"/>
  <c r="C157" s="1"/>
  <c r="D155"/>
  <c r="D154" s="1"/>
  <c r="E155"/>
  <c r="C155"/>
  <c r="C154" s="1"/>
  <c r="F156"/>
  <c r="F153"/>
  <c r="G156"/>
  <c r="G153"/>
  <c r="G149"/>
  <c r="G147"/>
  <c r="G148"/>
  <c r="G142"/>
  <c r="G136"/>
  <c r="G133"/>
  <c r="G130"/>
  <c r="G131"/>
  <c r="G124"/>
  <c r="G119"/>
  <c r="G118"/>
  <c r="G117"/>
  <c r="G114"/>
  <c r="D151"/>
  <c r="C151"/>
  <c r="F148"/>
  <c r="F147"/>
  <c r="F142"/>
  <c r="F138"/>
  <c r="F136"/>
  <c r="F133"/>
  <c r="G38"/>
  <c r="F38"/>
  <c r="G31"/>
  <c r="F31"/>
  <c r="F170" l="1"/>
  <c r="D112"/>
  <c r="D111" s="1"/>
  <c r="E112"/>
  <c r="E111" s="1"/>
  <c r="F163"/>
  <c r="F171"/>
  <c r="F166"/>
  <c r="F165"/>
  <c r="G44"/>
  <c r="F178"/>
  <c r="F128"/>
  <c r="G177"/>
  <c r="D127"/>
  <c r="G37"/>
  <c r="C127"/>
  <c r="C177"/>
  <c r="F177" s="1"/>
  <c r="G178"/>
  <c r="E127"/>
  <c r="G69"/>
  <c r="F135"/>
  <c r="F134"/>
  <c r="F69"/>
  <c r="D150"/>
  <c r="G152"/>
  <c r="C150"/>
  <c r="F48"/>
  <c r="G48"/>
  <c r="G116"/>
  <c r="F141"/>
  <c r="E151"/>
  <c r="G135"/>
  <c r="G123"/>
  <c r="G134"/>
  <c r="F152"/>
  <c r="G155"/>
  <c r="G141"/>
  <c r="E154"/>
  <c r="G154" s="1"/>
  <c r="G163"/>
  <c r="E161"/>
  <c r="F161" s="1"/>
  <c r="F155"/>
  <c r="F21"/>
  <c r="G21"/>
  <c r="G11"/>
  <c r="G151" l="1"/>
  <c r="E150"/>
  <c r="F154"/>
  <c r="F151"/>
  <c r="G161"/>
  <c r="G150" l="1"/>
  <c r="F150"/>
  <c r="D65"/>
  <c r="F130"/>
  <c r="F131"/>
  <c r="F125"/>
  <c r="F124"/>
  <c r="F123"/>
  <c r="F118"/>
  <c r="F119"/>
  <c r="F114"/>
  <c r="F116"/>
  <c r="F117"/>
  <c r="C169"/>
  <c r="F169" s="1"/>
  <c r="D140"/>
  <c r="D139" s="1"/>
  <c r="E140"/>
  <c r="E139" s="1"/>
  <c r="I86"/>
  <c r="I89"/>
  <c r="I90"/>
  <c r="I91"/>
  <c r="I93"/>
  <c r="I95"/>
  <c r="I98"/>
  <c r="I99"/>
  <c r="I100"/>
  <c r="H86"/>
  <c r="H88"/>
  <c r="H89"/>
  <c r="H90"/>
  <c r="H91"/>
  <c r="H93"/>
  <c r="H95"/>
  <c r="H96"/>
  <c r="H98"/>
  <c r="H99"/>
  <c r="H100"/>
  <c r="G97"/>
  <c r="F97"/>
  <c r="E97"/>
  <c r="F94"/>
  <c r="G94"/>
  <c r="E94"/>
  <c r="F92"/>
  <c r="G92"/>
  <c r="E92"/>
  <c r="E75"/>
  <c r="C75"/>
  <c r="G54"/>
  <c r="G57"/>
  <c r="G61"/>
  <c r="G63"/>
  <c r="G66"/>
  <c r="G67"/>
  <c r="G68"/>
  <c r="F54"/>
  <c r="F56"/>
  <c r="F57"/>
  <c r="F61"/>
  <c r="F63"/>
  <c r="F64"/>
  <c r="F66"/>
  <c r="F67"/>
  <c r="F68"/>
  <c r="E65"/>
  <c r="D62"/>
  <c r="E62"/>
  <c r="D58"/>
  <c r="C58"/>
  <c r="G59"/>
  <c r="G30"/>
  <c r="G42"/>
  <c r="F30"/>
  <c r="F33"/>
  <c r="F34"/>
  <c r="F42"/>
  <c r="F44"/>
  <c r="F45"/>
  <c r="F46"/>
  <c r="D32"/>
  <c r="E32"/>
  <c r="F32" s="1"/>
  <c r="D41"/>
  <c r="E41"/>
  <c r="C41"/>
  <c r="D29"/>
  <c r="E29"/>
  <c r="C29"/>
  <c r="G9"/>
  <c r="G10"/>
  <c r="G12"/>
  <c r="G13"/>
  <c r="G14"/>
  <c r="G15"/>
  <c r="G16"/>
  <c r="G17"/>
  <c r="G19"/>
  <c r="G20"/>
  <c r="G25"/>
  <c r="F9"/>
  <c r="F10"/>
  <c r="F11"/>
  <c r="F12"/>
  <c r="F13"/>
  <c r="F15"/>
  <c r="F16"/>
  <c r="F17"/>
  <c r="F19"/>
  <c r="F20"/>
  <c r="F25"/>
  <c r="E26"/>
  <c r="D8"/>
  <c r="D26" s="1"/>
  <c r="C8"/>
  <c r="D71" l="1"/>
  <c r="E28"/>
  <c r="E27" s="1"/>
  <c r="E51" s="1"/>
  <c r="D28"/>
  <c r="D27" s="1"/>
  <c r="G102"/>
  <c r="G84" s="1"/>
  <c r="C28"/>
  <c r="C27" s="1"/>
  <c r="F102"/>
  <c r="G32"/>
  <c r="C71"/>
  <c r="E102"/>
  <c r="G43"/>
  <c r="G140"/>
  <c r="D145"/>
  <c r="D144"/>
  <c r="G146"/>
  <c r="E144"/>
  <c r="G112"/>
  <c r="G113"/>
  <c r="C145"/>
  <c r="C144"/>
  <c r="G129"/>
  <c r="G128"/>
  <c r="E145"/>
  <c r="F146"/>
  <c r="F140"/>
  <c r="F41"/>
  <c r="G62"/>
  <c r="H94"/>
  <c r="I85"/>
  <c r="I92"/>
  <c r="F129"/>
  <c r="G41"/>
  <c r="I94"/>
  <c r="F113"/>
  <c r="I97"/>
  <c r="H97"/>
  <c r="H92"/>
  <c r="H85"/>
  <c r="F43"/>
  <c r="F37"/>
  <c r="G29"/>
  <c r="F29"/>
  <c r="F18"/>
  <c r="G18"/>
  <c r="C26"/>
  <c r="F8"/>
  <c r="F62"/>
  <c r="F60"/>
  <c r="G60"/>
  <c r="E58"/>
  <c r="E71" s="1"/>
  <c r="F59"/>
  <c r="F53"/>
  <c r="G53"/>
  <c r="F65"/>
  <c r="G65"/>
  <c r="G8"/>
  <c r="E182" l="1"/>
  <c r="G58"/>
  <c r="D182"/>
  <c r="C111"/>
  <c r="C182" s="1"/>
  <c r="G145"/>
  <c r="G144"/>
  <c r="G127"/>
  <c r="G139"/>
  <c r="F144"/>
  <c r="F145"/>
  <c r="F139"/>
  <c r="F27"/>
  <c r="F127"/>
  <c r="F112"/>
  <c r="F84"/>
  <c r="I84" s="1"/>
  <c r="I102"/>
  <c r="H102"/>
  <c r="E84"/>
  <c r="H84" s="1"/>
  <c r="G27"/>
  <c r="G28"/>
  <c r="D51"/>
  <c r="F28"/>
  <c r="C51"/>
  <c r="F58"/>
  <c r="G26"/>
  <c r="F26"/>
  <c r="F182" l="1"/>
  <c r="F111"/>
  <c r="G51"/>
  <c r="F51"/>
  <c r="F71"/>
</calcChain>
</file>

<file path=xl/sharedStrings.xml><?xml version="1.0" encoding="utf-8"?>
<sst xmlns="http://schemas.openxmlformats.org/spreadsheetml/2006/main" count="343" uniqueCount="289">
  <si>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</si>
  <si>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</si>
  <si>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</si>
  <si>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</si>
  <si>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</si>
  <si>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</si>
  <si>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</si>
  <si>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</si>
  <si>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</si>
  <si>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</si>
  <si>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</si>
  <si>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</si>
  <si>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</si>
  <si>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</si>
  <si>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</si>
  <si>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</si>
  <si>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</si>
  <si>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</si>
  <si>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</si>
  <si>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</si>
  <si>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</si>
  <si>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</si>
  <si>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</si>
  <si>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</si>
  <si>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</si>
  <si>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</si>
  <si>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</si>
  <si>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</si>
  <si>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</si>
  <si>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</si>
  <si>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</si>
  <si>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</si>
  <si>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</si>
  <si>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</si>
  <si>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</si>
  <si>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</si>
  <si>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</si>
  <si>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</si>
  <si>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</si>
  <si>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</si>
  <si>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</si>
  <si>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</si>
  <si>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</si>
  <si>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</si>
  <si>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</si>
  <si>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</si>
  <si>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</si>
  <si>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</si>
  <si>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</si>
  <si>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</si>
  <si>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</si>
  <si>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</si>
  <si>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</si>
  <si>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</si>
  <si>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</si>
  <si>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</si>
  <si>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</si>
  <si>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</si>
  <si>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</si>
  <si>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</si>
  <si>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</si>
  <si>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</si>
  <si>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</si>
  <si>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</si>
  <si>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</si>
  <si>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</si>
  <si>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</si>
  <si>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</si>
  <si>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</si>
  <si>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</si>
  <si>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</si>
  <si>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</si>
  <si>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</si>
  <si>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</si>
  <si>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</si>
  <si>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</si>
  <si>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</si>
  <si>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</si>
  <si>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</si>
  <si>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</si>
  <si>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</si>
  <si>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</si>
  <si>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</si>
  <si>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</si>
  <si>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</si>
  <si>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</si>
  <si>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</si>
  <si>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</si>
  <si>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</si>
  <si>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</si>
  <si>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</si>
  <si>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</si>
  <si>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</si>
  <si>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</si>
  <si>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</si>
  <si>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</si>
  <si>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</si>
  <si>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</si>
  <si>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</si>
  <si>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</si>
  <si>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</si>
  <si>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</si>
  <si>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</si>
  <si>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</si>
  <si>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</si>
  <si>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</si>
  <si>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</si>
  <si>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</si>
  <si>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</si>
  <si>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</si>
  <si>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</si>
  <si>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</si>
  <si>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</si>
  <si>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</si>
  <si>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</si>
  <si>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</si>
  <si>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</si>
  <si>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</si>
  <si>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</si>
  <si>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</si>
  <si>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</si>
  <si>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</si>
  <si>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</si>
  <si>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</si>
  <si>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</si>
  <si>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</si>
  <si>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</si>
  <si>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</si>
  <si>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</si>
  <si>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</si>
  <si>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</si>
  <si>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</si>
  <si>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</si>
  <si>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</si>
  <si>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</si>
  <si>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</si>
  <si>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</si>
  <si>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</si>
  <si>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</si>
  <si>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</si>
  <si>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</si>
  <si>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</si>
  <si>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</si>
  <si>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</si>
  <si>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</si>
  <si>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</si>
  <si>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</si>
  <si>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</si>
  <si>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</si>
  <si>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</si>
  <si>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</si>
  <si>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</si>
  <si>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</si>
  <si>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</si>
  <si>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</si>
  <si>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</si>
  <si>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Поддержка муниципальных программ формирования современной городской среды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</si>
  <si>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</si>
  <si>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</si>
  <si>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</si>
  <si>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</si>
  <si>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</si>
  <si>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</si>
  <si>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</si>
  <si>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</si>
  <si>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</si>
  <si>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</si>
  <si>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</si>
  <si>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</si>
  <si>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</si>
  <si>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</si>
  <si>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</si>
  <si>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</si>
  <si>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</si>
  <si>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</si>
  <si>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</si>
  <si>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</si>
  <si>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</si>
  <si>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</si>
  <si>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</si>
  <si>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</si>
  <si>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</si>
  <si>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</si>
  <si>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</si>
  <si>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</si>
  <si>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</si>
  <si>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</si>
  <si>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</si>
  <si>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0310146030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</si>
  <si>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</si>
  <si>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</si>
  <si>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</si>
  <si>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</si>
  <si>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</si>
  <si>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</si>
  <si>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</si>
  <si>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</si>
  <si>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</si>
  <si>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</si>
  <si>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</si>
  <si>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</si>
  <si>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</si>
  <si>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</si>
  <si>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</si>
  <si>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</si>
  <si>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</si>
  <si>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</si>
  <si>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</si>
  <si>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</si>
  <si>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</si>
  <si>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</si>
  <si>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</si>
  <si>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</si>
  <si>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</si>
  <si>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901 111 09045 10 0000 120 </t>
  </si>
  <si>
    <t xml:space="preserve"> Доходы от сдачи в аренду имущества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</si>
  <si>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</si>
  <si>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</si>
  <si>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</si>
  <si>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</si>
  <si>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</si>
  <si>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</si>
  <si>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</si>
  <si>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</si>
  <si>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</si>
  <si>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</si>
  <si>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</si>
  <si>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</si>
  <si>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</si>
  <si>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</si>
  <si>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</si>
  <si>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</si>
  <si>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</si>
  <si>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</si>
  <si>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</si>
  <si>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Доходы, поступающие в порядке возмещения расходов, понесенных в связи с эксплуатацией имущества сельских поселений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</si>
  <si>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</si>
  <si>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</si>
  <si>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</si>
  <si>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</si>
  <si>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</si>
  <si>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</si>
  <si>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</si>
  <si>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</si>
  <si>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</si>
  <si>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</si>
  <si>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</si>
  <si>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</si>
  <si>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</si>
  <si>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</si>
  <si>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</si>
  <si>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</si>
  <si>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</si>
  <si>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061F255550</t>
  </si>
  <si>
    <t>061F200000</t>
  </si>
  <si>
    <t>901 113 02065 10 0000 130</t>
  </si>
  <si>
    <t xml:space="preserve"> </t>
  </si>
  <si>
    <t>0230168510</t>
  </si>
  <si>
    <t>Ремонт и содержание сетей и сооружений водоотведения а также изготовление проектно-сметной документации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</si>
  <si>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</si>
  <si>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901 111 09080 10 0000 120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</si>
  <si>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</si>
  <si>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901 114 02053 10 0000 410</t>
  </si>
  <si>
    <t>Прочие субсидии бюджетам сельских поселений на капитальный ремонт сетей и сооружений водоснабжения в населенных пунктах Пензенской области "за исключением субсидий на софинансирование объектов капитального строительтсва"</t>
  </si>
  <si>
    <t>000 202 29999 10 9275 150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</si>
  <si>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</si>
  <si>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000 208 05000 10 0000 150</t>
  </si>
  <si>
    <t>План на 2024 год</t>
  </si>
  <si>
    <t>02301S1350</t>
  </si>
  <si>
    <t>Расходы на капитальный ремонт сетей и сооружений водоснабжения в населенных пунктах Пензенской области</t>
  </si>
  <si>
    <t>Прочие безвозмездные поступления в бюджеты сельских поселений</t>
  </si>
  <si>
    <r>
      <t xml:space="preserve">Основное мероприятие «Формирование у жителей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</si>
  <si>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000 202 49999 10 0000 150</t>
  </si>
  <si>
    <t>Прочие межбюджетные трансферты, предаваемые бюджетам сельских поселений</t>
  </si>
  <si>
    <t>000 202 29999 10 9290 150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</si>
  <si>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пунктов,проездов к дворовым территориям многоквартирных домов населенных пунктов</t>
  </si>
  <si>
    <t xml:space="preserve">
ОТЧЕТ
ОБ ИСПОЛНЕНИИ БЮДЖЕТА РУССО-КАМЕШКИРСКОГО СЕЛЬСОВЕТА
КАМЕШКИРСКОГО РАЙОНА ПЕНЗЕНСКОЙ ОБЛАСТИ ЗА 3 квартал  2024 года
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</si>
  <si>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3 квартал 2024 года»
от   04.10.2024г.  № 121
</t>
  </si>
  <si>
    <t xml:space="preserve">Приложение № 2
к   Постановлению Администрации
Русско-Камешкирского сельсовета
Камешкирского района
«Отчет об исполнении бюджета
за 3 квартал 2024 года»
от 04.10.2024г.  № 121
</t>
  </si>
  <si>
    <t xml:space="preserve">Ведомственная структура расходов бюджета Русско-Камешкирского сельсовета 
Камешкирского района Пензенской области за 3 кватрал 2024 год                                                                                                                                                                                        
</t>
  </si>
  <si>
    <t>План за 3 квартал  2024 года</t>
  </si>
  <si>
    <t>Исполнено за 3 картал 2024 года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</si>
  <si>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3 квартал 2024 года»
                от 04.10.2024г №121
</t>
  </si>
  <si>
    <t>План за 3 квартал 2024 года</t>
  </si>
  <si>
    <t>Исполнено за 3 квартал 2024 года</t>
  </si>
  <si>
    <t>0220168430</t>
  </si>
  <si>
    <t>Расходы по обустройству мест для сбора ТБО</t>
  </si>
  <si>
    <t xml:space="preserve">03201S3080 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</si>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</sst>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0.000"/>
    <numFmt numFmtId="167" formatCode="?"/>
  </numFmts>
  <fonts count="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65" fontId="1" fillId="0" borderId="5" xfId="0" applyNumberFormat="1" applyFont="1" applyFill="1" applyBorder="1" applyAlignment="1">
      <alignment wrapText="1"/>
    </xf>
    <xf numFmtId="165" fontId="1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3" fillId="3" borderId="0" xfId="0" applyFont="1" applyFill="1"/>
    <xf numFmtId="165" fontId="3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2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5" fontId="2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right" wrapText="1"/>
    </xf>
    <xf numFmtId="167" fontId="2" fillId="0" borderId="1" xfId="0" applyNumberFormat="1" applyFont="1" applyBorder="1" applyAlignment="1" applyProtection="1">
      <alignment horizontal="left" wrapText="1"/>
    </xf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7" xfId="0" applyNumberFormat="1" applyFont="1" applyBorder="1" applyAlignment="1">
      <alignment horizontal="center" wrapText="1"/>
    </xf>
    <xf numFmtId="1" fontId="1" fillId="0" borderId="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3"/>
  <sheetViews>
    <sheetView tabSelected="1" view="pageBreakPreview" topLeftCell="A94" zoomScale="50" zoomScaleSheetLayoutView="50" workbookViewId="0">
      <selection activeCell="D117" sqref="D117:E117"/>
    </sheetView>
  </sheetViews>
  <sheetFormatPr defaultColWidth="9.140625" defaultRowHeight="21"/>
  <cols>
    <col min="1" max="1" width="40.85546875" style="4" customWidth="1"/>
    <col min="2" max="2" width="52" style="4" customWidth="1"/>
    <col min="3" max="3" width="18.5703125" style="4" customWidth="1"/>
    <col min="4" max="4" width="17.140625" style="4" customWidth="1"/>
    <col min="5" max="5" width="17.42578125" style="4" customWidth="1"/>
    <col min="6" max="6" width="19" style="4" customWidth="1"/>
    <col min="7" max="7" width="17.42578125" style="4" customWidth="1"/>
    <col min="8" max="8" width="14.140625" style="4" customWidth="1"/>
    <col min="9" max="9" width="16.85546875" style="4" customWidth="1"/>
    <col min="10" max="10" width="10.85546875" style="4" bestFit="1" customWidth="1"/>
    <col min="11" max="16384" width="9.140625" style="4"/>
  </cols>
  <sheetData>
    <row r="1" spans="1:9" ht="162.75" customHeight="1">
      <c r="E1" s="90" t="s">
        <v>277</v>
      </c>
      <c r="F1" s="90"/>
      <c r="G1" s="90"/>
      <c r="H1" s="5"/>
      <c r="I1" s="5"/>
    </row>
    <row r="2" spans="1:9" ht="117.75" customHeight="1">
      <c r="A2" s="78" t="s">
        <v>276</v>
      </c>
      <c r="B2" s="78"/>
      <c r="C2" s="78"/>
      <c r="D2" s="78"/>
      <c r="E2" s="78"/>
      <c r="F2" s="78"/>
      <c r="G2" s="78"/>
      <c r="H2" s="6"/>
    </row>
    <row r="4" spans="1:9" ht="21.75" thickBot="1">
      <c r="G4" s="4" t="s">
        <v>165</v>
      </c>
    </row>
    <row r="5" spans="1:9" ht="205.5" customHeight="1" thickBot="1">
      <c r="A5" s="96" t="s">
        <v>0</v>
      </c>
      <c r="B5" s="96" t="s">
        <v>1</v>
      </c>
      <c r="C5" s="98" t="s">
        <v>2</v>
      </c>
      <c r="D5" s="99"/>
      <c r="E5" s="96" t="s">
        <v>3</v>
      </c>
      <c r="F5" s="96" t="s">
        <v>4</v>
      </c>
      <c r="G5" s="96" t="s">
        <v>5</v>
      </c>
      <c r="H5" s="7"/>
    </row>
    <row r="6" spans="1:9" ht="62.25" hidden="1" thickBot="1">
      <c r="A6" s="97"/>
      <c r="B6" s="97"/>
      <c r="C6" s="8" t="s">
        <v>6</v>
      </c>
      <c r="D6" s="8" t="s">
        <v>7</v>
      </c>
      <c r="E6" s="97"/>
      <c r="F6" s="97"/>
      <c r="G6" s="97"/>
      <c r="H6" s="7"/>
    </row>
    <row r="7" spans="1:9" ht="0.75" customHeight="1" thickBot="1">
      <c r="A7" s="9"/>
      <c r="B7" s="10" t="s">
        <v>8</v>
      </c>
      <c r="C7" s="11"/>
      <c r="D7" s="12"/>
      <c r="E7" s="12"/>
      <c r="F7" s="12"/>
      <c r="G7" s="12"/>
      <c r="H7" s="13"/>
    </row>
    <row r="8" spans="1:9" ht="48.75" customHeight="1" thickBot="1">
      <c r="A8" s="9"/>
      <c r="B8" s="10" t="s">
        <v>9</v>
      </c>
      <c r="C8" s="14">
        <f>C9+C10+C11+C12+C13+C14+C15+C16+C17</f>
        <v>7090</v>
      </c>
      <c r="D8" s="14">
        <f>D9+D10+D11+D12+D13+D14+D15+D16+D17</f>
        <v>4772</v>
      </c>
      <c r="E8" s="14">
        <f>E9+E10+E11+E12+E13+E14+E15+E16+E17</f>
        <v>5183.7660000000005</v>
      </c>
      <c r="F8" s="15">
        <f>E8/C8*100</f>
        <v>73.113765867418905</v>
      </c>
      <c r="G8" s="15">
        <f>E8/D8*100</f>
        <v>108.62879295892709</v>
      </c>
      <c r="H8" s="16"/>
    </row>
    <row r="9" spans="1:9" ht="21.75" thickBot="1">
      <c r="A9" s="17" t="s">
        <v>10</v>
      </c>
      <c r="B9" s="18" t="s">
        <v>11</v>
      </c>
      <c r="C9" s="3">
        <v>962</v>
      </c>
      <c r="D9" s="3">
        <v>821</v>
      </c>
      <c r="E9" s="3">
        <v>844.88400000000001</v>
      </c>
      <c r="F9" s="19">
        <f t="shared" ref="F9:F71" si="0">E9/C9*100</f>
        <v>87.825779625779631</v>
      </c>
      <c r="G9" s="19">
        <f t="shared" ref="G9:G70" si="1">E9/D9*100</f>
        <v>102.90913520097442</v>
      </c>
      <c r="H9" s="20"/>
    </row>
    <row r="10" spans="1:9" ht="44.45" customHeight="1" thickBot="1">
      <c r="A10" s="17" t="s">
        <v>12</v>
      </c>
      <c r="B10" s="18" t="s">
        <v>13</v>
      </c>
      <c r="C10" s="3">
        <v>953</v>
      </c>
      <c r="D10" s="3">
        <v>676</v>
      </c>
      <c r="E10" s="3">
        <v>677.88400000000001</v>
      </c>
      <c r="F10" s="19">
        <f t="shared" si="0"/>
        <v>71.131584470094438</v>
      </c>
      <c r="G10" s="19">
        <f t="shared" si="1"/>
        <v>100.27869822485206</v>
      </c>
      <c r="H10" s="20"/>
    </row>
    <row r="11" spans="1:9" ht="48" customHeight="1" thickBot="1">
      <c r="A11" s="17" t="s">
        <v>14</v>
      </c>
      <c r="B11" s="18" t="s">
        <v>15</v>
      </c>
      <c r="C11" s="3">
        <v>4</v>
      </c>
      <c r="D11" s="21">
        <v>3</v>
      </c>
      <c r="E11" s="21">
        <v>3.8730000000000002</v>
      </c>
      <c r="F11" s="19">
        <f t="shared" si="0"/>
        <v>96.825000000000003</v>
      </c>
      <c r="G11" s="19">
        <f t="shared" si="1"/>
        <v>129.10000000000002</v>
      </c>
      <c r="H11" s="20"/>
    </row>
    <row r="12" spans="1:9" ht="44.45" customHeight="1" thickBot="1">
      <c r="A12" s="17" t="s">
        <v>16</v>
      </c>
      <c r="B12" s="18" t="s">
        <v>17</v>
      </c>
      <c r="C12" s="3">
        <v>988</v>
      </c>
      <c r="D12" s="3">
        <v>710</v>
      </c>
      <c r="E12" s="3">
        <v>712.12199999999996</v>
      </c>
      <c r="F12" s="19">
        <f t="shared" si="0"/>
        <v>72.077125506072875</v>
      </c>
      <c r="G12" s="19">
        <f t="shared" si="1"/>
        <v>100.2988732394366</v>
      </c>
      <c r="H12" s="20"/>
    </row>
    <row r="13" spans="1:9" ht="70.5" customHeight="1" thickBot="1">
      <c r="A13" s="17" t="s">
        <v>18</v>
      </c>
      <c r="B13" s="18" t="s">
        <v>19</v>
      </c>
      <c r="C13" s="3">
        <v>-118</v>
      </c>
      <c r="D13" s="3">
        <v>-87</v>
      </c>
      <c r="E13" s="3">
        <v>-87.498999999999995</v>
      </c>
      <c r="F13" s="19">
        <f t="shared" si="0"/>
        <v>74.151694915254225</v>
      </c>
      <c r="G13" s="19">
        <f t="shared" si="1"/>
        <v>100.57356321839079</v>
      </c>
      <c r="H13" s="20"/>
    </row>
    <row r="14" spans="1:9" ht="47.25" customHeight="1" thickBot="1">
      <c r="A14" s="17" t="s">
        <v>20</v>
      </c>
      <c r="B14" s="18" t="s">
        <v>21</v>
      </c>
      <c r="C14" s="3">
        <v>1</v>
      </c>
      <c r="D14" s="3">
        <v>1</v>
      </c>
      <c r="E14" s="3">
        <v>300.33300000000003</v>
      </c>
      <c r="F14" s="19">
        <f t="shared" si="0"/>
        <v>30033.300000000003</v>
      </c>
      <c r="G14" s="19">
        <f t="shared" si="1"/>
        <v>30033.300000000003</v>
      </c>
      <c r="H14" s="20"/>
    </row>
    <row r="15" spans="1:9" ht="41.25" customHeight="1" thickBot="1">
      <c r="A15" s="17" t="s">
        <v>22</v>
      </c>
      <c r="B15" s="18" t="s">
        <v>23</v>
      </c>
      <c r="C15" s="3">
        <v>1350</v>
      </c>
      <c r="D15" s="3">
        <v>710</v>
      </c>
      <c r="E15" s="3">
        <v>739.28899999999999</v>
      </c>
      <c r="F15" s="19">
        <f t="shared" si="0"/>
        <v>54.76214814814815</v>
      </c>
      <c r="G15" s="19">
        <f t="shared" si="1"/>
        <v>104.12521126760564</v>
      </c>
      <c r="H15" s="20"/>
    </row>
    <row r="16" spans="1:9" ht="42" customHeight="1" thickBot="1">
      <c r="A16" s="17" t="s">
        <v>24</v>
      </c>
      <c r="B16" s="18" t="s">
        <v>25</v>
      </c>
      <c r="C16" s="3">
        <v>1500</v>
      </c>
      <c r="D16" s="3">
        <v>1300</v>
      </c>
      <c r="E16" s="3">
        <v>1340.9839999999999</v>
      </c>
      <c r="F16" s="19">
        <f t="shared" si="0"/>
        <v>89.398933333333332</v>
      </c>
      <c r="G16" s="19">
        <f t="shared" si="1"/>
        <v>103.15261538461537</v>
      </c>
      <c r="H16" s="20"/>
    </row>
    <row r="17" spans="1:10" ht="39.75" customHeight="1" thickBot="1">
      <c r="A17" s="17" t="s">
        <v>26</v>
      </c>
      <c r="B17" s="18" t="s">
        <v>27</v>
      </c>
      <c r="C17" s="3">
        <v>1450</v>
      </c>
      <c r="D17" s="3">
        <v>638</v>
      </c>
      <c r="E17" s="3">
        <v>651.89599999999996</v>
      </c>
      <c r="F17" s="19">
        <f t="shared" si="0"/>
        <v>44.958344827586203</v>
      </c>
      <c r="G17" s="19">
        <f t="shared" si="1"/>
        <v>102.17805642633229</v>
      </c>
      <c r="H17" s="20"/>
    </row>
    <row r="18" spans="1:10" ht="38.25" customHeight="1" thickBot="1">
      <c r="A18" s="17"/>
      <c r="B18" s="10" t="s">
        <v>28</v>
      </c>
      <c r="C18" s="14">
        <f>C19+C20+C25+C21+C23+C24</f>
        <v>327</v>
      </c>
      <c r="D18" s="14">
        <f>D19+D20+D25+D21+D23+D24</f>
        <v>231</v>
      </c>
      <c r="E18" s="14">
        <f>E19+E20+E25+E21+E23+E24+E22</f>
        <v>360.19799999999992</v>
      </c>
      <c r="F18" s="19">
        <f t="shared" si="0"/>
        <v>110.15229357798162</v>
      </c>
      <c r="G18" s="19">
        <f t="shared" si="1"/>
        <v>155.9298701298701</v>
      </c>
      <c r="H18" s="20"/>
    </row>
    <row r="19" spans="1:10" ht="65.25" customHeight="1" thickBot="1">
      <c r="A19" s="17" t="s">
        <v>29</v>
      </c>
      <c r="B19" s="18" t="s">
        <v>30</v>
      </c>
      <c r="C19" s="3">
        <v>285</v>
      </c>
      <c r="D19" s="3">
        <v>214</v>
      </c>
      <c r="E19" s="3">
        <v>217.10499999999999</v>
      </c>
      <c r="F19" s="19">
        <f t="shared" si="0"/>
        <v>76.177192982456134</v>
      </c>
      <c r="G19" s="19">
        <f t="shared" si="1"/>
        <v>101.45093457943926</v>
      </c>
      <c r="H19" s="20"/>
    </row>
    <row r="20" spans="1:10" ht="81.75" customHeight="1" thickBot="1">
      <c r="A20" s="17" t="s">
        <v>31</v>
      </c>
      <c r="B20" s="18" t="s">
        <v>32</v>
      </c>
      <c r="C20" s="3">
        <v>5</v>
      </c>
      <c r="D20" s="3">
        <v>5</v>
      </c>
      <c r="E20" s="3">
        <v>47.226999999999997</v>
      </c>
      <c r="F20" s="19">
        <f t="shared" si="0"/>
        <v>944.54</v>
      </c>
      <c r="G20" s="19">
        <f t="shared" si="1"/>
        <v>944.54</v>
      </c>
      <c r="H20" s="20"/>
    </row>
    <row r="21" spans="1:10" ht="45.75" customHeight="1" thickBot="1">
      <c r="A21" s="22" t="s">
        <v>214</v>
      </c>
      <c r="B21" s="18" t="s">
        <v>215</v>
      </c>
      <c r="C21" s="3">
        <v>5</v>
      </c>
      <c r="D21" s="3">
        <v>5</v>
      </c>
      <c r="E21" s="3">
        <v>12.571999999999999</v>
      </c>
      <c r="F21" s="19">
        <f t="shared" si="0"/>
        <v>251.43999999999997</v>
      </c>
      <c r="G21" s="19">
        <f t="shared" si="1"/>
        <v>251.43999999999997</v>
      </c>
      <c r="H21" s="20"/>
    </row>
    <row r="22" spans="1:10" ht="230.45" customHeight="1" thickBot="1">
      <c r="A22" s="22" t="s">
        <v>260</v>
      </c>
      <c r="B22" s="18" t="s">
        <v>259</v>
      </c>
      <c r="C22" s="3"/>
      <c r="D22" s="3"/>
      <c r="E22" s="3">
        <v>14.45</v>
      </c>
      <c r="F22" s="19" t="e">
        <f t="shared" si="0"/>
        <v>#DIV/0!</v>
      </c>
      <c r="G22" s="19" t="e">
        <f t="shared" si="1"/>
        <v>#DIV/0!</v>
      </c>
      <c r="H22" s="20"/>
    </row>
    <row r="23" spans="1:10" ht="90.75" customHeight="1" thickBot="1">
      <c r="A23" s="22" t="s">
        <v>255</v>
      </c>
      <c r="B23" s="18" t="s">
        <v>235</v>
      </c>
      <c r="C23" s="3">
        <v>1</v>
      </c>
      <c r="D23" s="3">
        <v>1</v>
      </c>
      <c r="E23" s="3">
        <v>3.9670000000000001</v>
      </c>
      <c r="F23" s="19">
        <f t="shared" si="0"/>
        <v>396.7</v>
      </c>
      <c r="G23" s="19">
        <f t="shared" si="1"/>
        <v>396.7</v>
      </c>
      <c r="H23" s="20"/>
    </row>
    <row r="24" spans="1:10" ht="191.1" customHeight="1" thickBot="1">
      <c r="A24" s="22" t="s">
        <v>262</v>
      </c>
      <c r="B24" s="18" t="s">
        <v>261</v>
      </c>
      <c r="C24" s="3">
        <v>0</v>
      </c>
      <c r="D24" s="3">
        <v>0</v>
      </c>
      <c r="E24" s="3">
        <v>58.332999999999998</v>
      </c>
      <c r="F24" s="19" t="e">
        <f t="shared" si="0"/>
        <v>#DIV/0!</v>
      </c>
      <c r="G24" s="19" t="e">
        <f t="shared" si="1"/>
        <v>#DIV/0!</v>
      </c>
      <c r="H24" s="20"/>
    </row>
    <row r="25" spans="1:10" ht="77.25" customHeight="1" thickBot="1">
      <c r="A25" s="17" t="s">
        <v>33</v>
      </c>
      <c r="B25" s="18" t="s">
        <v>34</v>
      </c>
      <c r="C25" s="3">
        <v>31</v>
      </c>
      <c r="D25" s="3">
        <v>6</v>
      </c>
      <c r="E25" s="3">
        <v>6.5439999999999996</v>
      </c>
      <c r="F25" s="19">
        <f t="shared" si="0"/>
        <v>21.109677419354838</v>
      </c>
      <c r="G25" s="19">
        <f t="shared" si="1"/>
        <v>109.06666666666666</v>
      </c>
      <c r="H25" s="20"/>
    </row>
    <row r="26" spans="1:10" s="28" customFormat="1" ht="51.75" customHeight="1" thickBot="1">
      <c r="A26" s="23" t="s">
        <v>35</v>
      </c>
      <c r="B26" s="24" t="s">
        <v>36</v>
      </c>
      <c r="C26" s="25">
        <f>C8+C18</f>
        <v>7417</v>
      </c>
      <c r="D26" s="25">
        <f t="shared" ref="D26:E26" si="2">D8+D18</f>
        <v>5003</v>
      </c>
      <c r="E26" s="25">
        <f t="shared" si="2"/>
        <v>5543.9640000000009</v>
      </c>
      <c r="F26" s="26">
        <f t="shared" si="0"/>
        <v>74.746717001483091</v>
      </c>
      <c r="G26" s="26">
        <f t="shared" si="1"/>
        <v>110.81279232460525</v>
      </c>
      <c r="H26" s="27"/>
    </row>
    <row r="27" spans="1:10" ht="46.5" customHeight="1" thickBot="1">
      <c r="A27" s="9" t="s">
        <v>37</v>
      </c>
      <c r="B27" s="10" t="s">
        <v>38</v>
      </c>
      <c r="C27" s="14">
        <f>C28+C48</f>
        <v>26210.579999999998</v>
      </c>
      <c r="D27" s="14">
        <f>D28+D48</f>
        <v>17951.009000000002</v>
      </c>
      <c r="E27" s="14">
        <f>E28+E48</f>
        <v>17951.009000000002</v>
      </c>
      <c r="F27" s="15">
        <f t="shared" si="0"/>
        <v>68.487645065465941</v>
      </c>
      <c r="G27" s="15">
        <f t="shared" si="1"/>
        <v>100</v>
      </c>
      <c r="H27" s="16"/>
    </row>
    <row r="28" spans="1:10" ht="41.25" customHeight="1" thickBot="1">
      <c r="A28" s="17" t="s">
        <v>39</v>
      </c>
      <c r="B28" s="18" t="s">
        <v>40</v>
      </c>
      <c r="C28" s="3">
        <f>C29+C32+C41+C43</f>
        <v>23207.923999999999</v>
      </c>
      <c r="D28" s="3">
        <f>D29+D32+D41+D43+D50</f>
        <v>16340.493</v>
      </c>
      <c r="E28" s="3">
        <f>E29+E32+E41+E43+E50</f>
        <v>16340.493</v>
      </c>
      <c r="F28" s="15">
        <f t="shared" si="0"/>
        <v>70.40911112945733</v>
      </c>
      <c r="G28" s="15">
        <f t="shared" si="1"/>
        <v>100</v>
      </c>
      <c r="H28" s="16"/>
    </row>
    <row r="29" spans="1:10" ht="39" customHeight="1" thickBot="1">
      <c r="A29" s="17" t="s">
        <v>41</v>
      </c>
      <c r="B29" s="10" t="s">
        <v>42</v>
      </c>
      <c r="C29" s="14">
        <f>C30+C31</f>
        <v>3567.9</v>
      </c>
      <c r="D29" s="14">
        <f t="shared" ref="D29:E29" si="3">D30+D31</f>
        <v>3113.375</v>
      </c>
      <c r="E29" s="14">
        <f t="shared" si="3"/>
        <v>3113.375</v>
      </c>
      <c r="F29" s="15">
        <f t="shared" si="0"/>
        <v>87.260713585022003</v>
      </c>
      <c r="G29" s="15">
        <f t="shared" si="1"/>
        <v>100</v>
      </c>
      <c r="H29" s="16"/>
    </row>
    <row r="30" spans="1:10" ht="73.150000000000006" customHeight="1" thickBot="1">
      <c r="A30" s="17" t="s">
        <v>43</v>
      </c>
      <c r="B30" s="18" t="s">
        <v>44</v>
      </c>
      <c r="C30" s="3">
        <v>1819.9</v>
      </c>
      <c r="D30" s="3">
        <v>1365.375</v>
      </c>
      <c r="E30" s="3">
        <v>1365.375</v>
      </c>
      <c r="F30" s="15">
        <f t="shared" si="0"/>
        <v>75.024726633331497</v>
      </c>
      <c r="G30" s="15">
        <f t="shared" si="1"/>
        <v>100</v>
      </c>
      <c r="H30" s="16"/>
    </row>
    <row r="31" spans="1:10" ht="65.25" customHeight="1" thickBot="1">
      <c r="A31" s="17" t="s">
        <v>45</v>
      </c>
      <c r="B31" s="18" t="s">
        <v>44</v>
      </c>
      <c r="C31" s="3">
        <v>1748</v>
      </c>
      <c r="D31" s="3">
        <v>1748</v>
      </c>
      <c r="E31" s="3">
        <v>1748</v>
      </c>
      <c r="F31" s="15">
        <f t="shared" si="0"/>
        <v>100</v>
      </c>
      <c r="G31" s="15">
        <f t="shared" si="1"/>
        <v>100</v>
      </c>
      <c r="H31" s="16"/>
      <c r="J31" s="29"/>
    </row>
    <row r="32" spans="1:10" ht="81" customHeight="1" thickBot="1">
      <c r="A32" s="17" t="s">
        <v>46</v>
      </c>
      <c r="B32" s="10" t="s">
        <v>47</v>
      </c>
      <c r="C32" s="14">
        <f>C33+C34+C35+C36+C37</f>
        <v>16696.523999999998</v>
      </c>
      <c r="D32" s="14">
        <f>D33+D34+D35+D36+D37</f>
        <v>11122.377</v>
      </c>
      <c r="E32" s="14">
        <f>E33+E34+E35+E36+E37</f>
        <v>11122.377</v>
      </c>
      <c r="F32" s="15">
        <f t="shared" si="0"/>
        <v>66.614925358116466</v>
      </c>
      <c r="G32" s="15">
        <f t="shared" si="1"/>
        <v>100</v>
      </c>
      <c r="H32" s="16"/>
    </row>
    <row r="33" spans="1:8" ht="108" customHeight="1" thickBot="1">
      <c r="A33" s="17" t="s">
        <v>48</v>
      </c>
      <c r="B33" s="30" t="s">
        <v>49</v>
      </c>
      <c r="C33" s="3">
        <v>50.05</v>
      </c>
      <c r="D33" s="3">
        <v>45.045000000000002</v>
      </c>
      <c r="E33" s="3">
        <v>45.045000000000002</v>
      </c>
      <c r="F33" s="15">
        <f t="shared" si="0"/>
        <v>90.000000000000014</v>
      </c>
      <c r="G33" s="15">
        <f t="shared" si="1"/>
        <v>100</v>
      </c>
      <c r="H33" s="16"/>
    </row>
    <row r="34" spans="1:8" ht="109.5" customHeight="1" thickBot="1">
      <c r="A34" s="17" t="s">
        <v>50</v>
      </c>
      <c r="B34" s="31" t="s">
        <v>49</v>
      </c>
      <c r="C34" s="3">
        <v>4954.9570000000003</v>
      </c>
      <c r="D34" s="3">
        <v>4459.4880000000003</v>
      </c>
      <c r="E34" s="3">
        <v>4459.4880000000003</v>
      </c>
      <c r="F34" s="15">
        <f t="shared" si="0"/>
        <v>90.000538854323054</v>
      </c>
      <c r="G34" s="15">
        <f t="shared" si="1"/>
        <v>100</v>
      </c>
      <c r="H34" s="16"/>
    </row>
    <row r="35" spans="1:8" ht="66" customHeight="1" thickBot="1">
      <c r="A35" s="17" t="s">
        <v>51</v>
      </c>
      <c r="B35" s="31" t="s">
        <v>52</v>
      </c>
      <c r="C35" s="3">
        <v>12.048999999999999</v>
      </c>
      <c r="D35" s="3">
        <v>12.048999999999999</v>
      </c>
      <c r="E35" s="3">
        <v>12.048999999999999</v>
      </c>
      <c r="F35" s="15">
        <f t="shared" si="0"/>
        <v>100</v>
      </c>
      <c r="G35" s="15">
        <f t="shared" si="1"/>
        <v>100</v>
      </c>
      <c r="H35" s="16"/>
    </row>
    <row r="36" spans="1:8" ht="62.45" customHeight="1" thickBot="1">
      <c r="A36" s="17" t="s">
        <v>53</v>
      </c>
      <c r="B36" s="31" t="s">
        <v>52</v>
      </c>
      <c r="C36" s="3">
        <v>1192.847</v>
      </c>
      <c r="D36" s="3">
        <v>1192.847</v>
      </c>
      <c r="E36" s="3">
        <v>1192.847</v>
      </c>
      <c r="F36" s="15">
        <f t="shared" si="0"/>
        <v>100</v>
      </c>
      <c r="G36" s="15">
        <f t="shared" si="1"/>
        <v>100</v>
      </c>
      <c r="H36" s="16"/>
    </row>
    <row r="37" spans="1:8" ht="46.5" customHeight="1" thickBot="1">
      <c r="A37" s="9" t="s">
        <v>54</v>
      </c>
      <c r="B37" s="32" t="s">
        <v>55</v>
      </c>
      <c r="C37" s="14">
        <f>C38+C39+C40</f>
        <v>10486.620999999999</v>
      </c>
      <c r="D37" s="75">
        <f>D38+D39</f>
        <v>5412.9480000000003</v>
      </c>
      <c r="E37" s="14">
        <f>E38+E39</f>
        <v>5412.9480000000003</v>
      </c>
      <c r="F37" s="15">
        <f t="shared" si="0"/>
        <v>51.617656440525508</v>
      </c>
      <c r="G37" s="15">
        <f t="shared" si="1"/>
        <v>100</v>
      </c>
      <c r="H37" s="16"/>
    </row>
    <row r="38" spans="1:8" ht="103.7" customHeight="1" thickBot="1">
      <c r="A38" s="17" t="s">
        <v>56</v>
      </c>
      <c r="B38" s="31" t="s">
        <v>57</v>
      </c>
      <c r="C38" s="3">
        <v>30</v>
      </c>
      <c r="D38" s="3">
        <v>30</v>
      </c>
      <c r="E38" s="3">
        <v>30</v>
      </c>
      <c r="F38" s="15">
        <f t="shared" si="0"/>
        <v>100</v>
      </c>
      <c r="G38" s="15">
        <f>E38/D38*100</f>
        <v>100</v>
      </c>
      <c r="H38" s="16"/>
    </row>
    <row r="39" spans="1:8" ht="172.5" customHeight="1" thickBot="1">
      <c r="A39" s="17" t="s">
        <v>264</v>
      </c>
      <c r="B39" s="30" t="s">
        <v>263</v>
      </c>
      <c r="C39" s="3">
        <v>5713.8289999999997</v>
      </c>
      <c r="D39" s="3">
        <v>5382.9480000000003</v>
      </c>
      <c r="E39" s="3">
        <v>5382.9480000000003</v>
      </c>
      <c r="F39" s="15">
        <f t="shared" ref="F39:F40" si="4">E39/C39*100</f>
        <v>94.209119663889155</v>
      </c>
      <c r="G39" s="15">
        <f>E39/D39*100</f>
        <v>100</v>
      </c>
      <c r="H39" s="16"/>
    </row>
    <row r="40" spans="1:8" ht="240.95" customHeight="1" thickBot="1">
      <c r="A40" s="73" t="s">
        <v>274</v>
      </c>
      <c r="B40" s="76" t="s">
        <v>275</v>
      </c>
      <c r="C40" s="3">
        <v>4742.7920000000004</v>
      </c>
      <c r="D40" s="3">
        <v>0</v>
      </c>
      <c r="E40" s="3">
        <v>0</v>
      </c>
      <c r="F40" s="15">
        <f t="shared" si="4"/>
        <v>0</v>
      </c>
      <c r="G40" s="15" t="e">
        <f>E40/D40*100</f>
        <v>#DIV/0!</v>
      </c>
      <c r="H40" s="16"/>
    </row>
    <row r="41" spans="1:8" ht="61.5" customHeight="1" thickBot="1">
      <c r="A41" s="9" t="s">
        <v>58</v>
      </c>
      <c r="B41" s="10" t="s">
        <v>59</v>
      </c>
      <c r="C41" s="14">
        <f>C42</f>
        <v>341.5</v>
      </c>
      <c r="D41" s="14">
        <f t="shared" ref="D41:E41" si="5">D42</f>
        <v>262.77699999999999</v>
      </c>
      <c r="E41" s="14">
        <f t="shared" si="5"/>
        <v>262.77699999999999</v>
      </c>
      <c r="F41" s="15">
        <f t="shared" si="0"/>
        <v>76.947877013177163</v>
      </c>
      <c r="G41" s="15">
        <f t="shared" si="1"/>
        <v>100</v>
      </c>
      <c r="H41" s="16"/>
    </row>
    <row r="42" spans="1:8" ht="92.45" customHeight="1" thickBot="1">
      <c r="A42" s="17" t="s">
        <v>60</v>
      </c>
      <c r="B42" s="18" t="s">
        <v>61</v>
      </c>
      <c r="C42" s="3">
        <v>341.5</v>
      </c>
      <c r="D42" s="3">
        <v>262.77699999999999</v>
      </c>
      <c r="E42" s="3">
        <v>262.77699999999999</v>
      </c>
      <c r="F42" s="19">
        <f t="shared" si="0"/>
        <v>76.947877013177163</v>
      </c>
      <c r="G42" s="19">
        <f t="shared" si="1"/>
        <v>100</v>
      </c>
      <c r="H42" s="16"/>
    </row>
    <row r="43" spans="1:8" ht="42" customHeight="1" thickBot="1">
      <c r="A43" s="9" t="s">
        <v>62</v>
      </c>
      <c r="B43" s="10" t="s">
        <v>63</v>
      </c>
      <c r="C43" s="14">
        <f>C46+C45+C47</f>
        <v>2602</v>
      </c>
      <c r="D43" s="14">
        <f t="shared" ref="D43:E43" si="6">D46+D45+D47</f>
        <v>1841.9639999999999</v>
      </c>
      <c r="E43" s="14">
        <f t="shared" si="6"/>
        <v>1841.9639999999999</v>
      </c>
      <c r="F43" s="15">
        <f t="shared" si="0"/>
        <v>70.790315142198295</v>
      </c>
      <c r="G43" s="15">
        <f t="shared" si="1"/>
        <v>100</v>
      </c>
      <c r="H43" s="16"/>
    </row>
    <row r="44" spans="1:8" ht="165.75" customHeight="1" thickBot="1">
      <c r="A44" s="17" t="s">
        <v>64</v>
      </c>
      <c r="B44" s="18" t="s">
        <v>65</v>
      </c>
      <c r="C44" s="3">
        <v>102</v>
      </c>
      <c r="D44" s="3">
        <f>D45+D46</f>
        <v>43.963999999999999</v>
      </c>
      <c r="E44" s="3">
        <f>E45+E46</f>
        <v>43.963999999999999</v>
      </c>
      <c r="F44" s="15">
        <f t="shared" si="0"/>
        <v>43.101960784313725</v>
      </c>
      <c r="G44" s="15">
        <f t="shared" si="1"/>
        <v>100</v>
      </c>
      <c r="H44" s="16"/>
    </row>
    <row r="45" spans="1:8" ht="255" customHeight="1" thickBot="1">
      <c r="A45" s="17" t="s">
        <v>66</v>
      </c>
      <c r="B45" s="30" t="s">
        <v>67</v>
      </c>
      <c r="C45" s="3">
        <v>2</v>
      </c>
      <c r="D45" s="3">
        <v>2</v>
      </c>
      <c r="E45" s="3">
        <v>2</v>
      </c>
      <c r="F45" s="15">
        <f t="shared" si="0"/>
        <v>100</v>
      </c>
      <c r="G45" s="15">
        <f t="shared" si="1"/>
        <v>100</v>
      </c>
      <c r="H45" s="16"/>
    </row>
    <row r="46" spans="1:8" ht="298.5" customHeight="1" thickBot="1">
      <c r="A46" s="17" t="s">
        <v>68</v>
      </c>
      <c r="B46" s="30" t="s">
        <v>69</v>
      </c>
      <c r="C46" s="3">
        <v>100</v>
      </c>
      <c r="D46" s="3">
        <v>41.963999999999999</v>
      </c>
      <c r="E46" s="3">
        <v>41.963999999999999</v>
      </c>
      <c r="F46" s="15">
        <f t="shared" si="0"/>
        <v>41.963999999999999</v>
      </c>
      <c r="G46" s="15">
        <f t="shared" si="1"/>
        <v>100</v>
      </c>
      <c r="H46" s="16"/>
    </row>
    <row r="47" spans="1:8" ht="75.95" customHeight="1" thickBot="1">
      <c r="A47" s="73" t="s">
        <v>272</v>
      </c>
      <c r="B47" s="18" t="s">
        <v>273</v>
      </c>
      <c r="C47" s="3">
        <v>2500</v>
      </c>
      <c r="D47" s="3">
        <v>1798</v>
      </c>
      <c r="E47" s="3">
        <v>1798</v>
      </c>
      <c r="F47" s="15">
        <f t="shared" si="0"/>
        <v>71.92</v>
      </c>
      <c r="G47" s="15">
        <f t="shared" si="1"/>
        <v>100</v>
      </c>
      <c r="H47" s="16"/>
    </row>
    <row r="48" spans="1:8" ht="21.75" thickBot="1">
      <c r="A48" s="9" t="s">
        <v>70</v>
      </c>
      <c r="B48" s="10" t="s">
        <v>71</v>
      </c>
      <c r="C48" s="14">
        <f>C49</f>
        <v>3002.6559999999999</v>
      </c>
      <c r="D48" s="14">
        <f>D49</f>
        <v>1610.5160000000001</v>
      </c>
      <c r="E48" s="14">
        <f>E49</f>
        <v>1610.5160000000001</v>
      </c>
      <c r="F48" s="15">
        <f t="shared" si="0"/>
        <v>53.636380591050056</v>
      </c>
      <c r="G48" s="15">
        <f t="shared" si="1"/>
        <v>100</v>
      </c>
      <c r="H48" s="16"/>
    </row>
    <row r="49" spans="1:8" ht="45.75" customHeight="1" thickBot="1">
      <c r="A49" s="17" t="s">
        <v>72</v>
      </c>
      <c r="B49" s="30" t="s">
        <v>270</v>
      </c>
      <c r="C49" s="3">
        <v>3002.6559999999999</v>
      </c>
      <c r="D49" s="3">
        <v>1610.5160000000001</v>
      </c>
      <c r="E49" s="3">
        <v>1610.5160000000001</v>
      </c>
      <c r="F49" s="15">
        <f t="shared" si="0"/>
        <v>53.636380591050056</v>
      </c>
      <c r="G49" s="15">
        <f t="shared" si="1"/>
        <v>100</v>
      </c>
      <c r="H49" s="16"/>
    </row>
    <row r="50" spans="1:8" ht="210.75" customHeight="1" thickBot="1">
      <c r="A50" s="17" t="s">
        <v>266</v>
      </c>
      <c r="B50" s="30" t="s">
        <v>265</v>
      </c>
      <c r="C50" s="3"/>
      <c r="D50" s="3">
        <v>0</v>
      </c>
      <c r="E50" s="3">
        <v>0</v>
      </c>
      <c r="F50" s="15" t="e">
        <f t="shared" si="0"/>
        <v>#DIV/0!</v>
      </c>
      <c r="G50" s="15" t="e">
        <f t="shared" si="1"/>
        <v>#DIV/0!</v>
      </c>
      <c r="H50" s="16"/>
    </row>
    <row r="51" spans="1:8" s="37" customFormat="1" ht="21.75" customHeight="1" thickBot="1">
      <c r="A51" s="33"/>
      <c r="B51" s="34" t="s">
        <v>73</v>
      </c>
      <c r="C51" s="1">
        <f>C27+C26</f>
        <v>33627.58</v>
      </c>
      <c r="D51" s="2">
        <f>D27+D26</f>
        <v>22954.009000000002</v>
      </c>
      <c r="E51" s="2">
        <f>E27+E26</f>
        <v>23494.973000000002</v>
      </c>
      <c r="F51" s="35">
        <f t="shared" si="0"/>
        <v>69.868164762376594</v>
      </c>
      <c r="G51" s="35">
        <f t="shared" si="1"/>
        <v>102.3567299289636</v>
      </c>
      <c r="H51" s="36"/>
    </row>
    <row r="52" spans="1:8" ht="24" customHeight="1" thickBot="1">
      <c r="A52" s="17"/>
      <c r="B52" s="10" t="s">
        <v>74</v>
      </c>
      <c r="C52" s="38"/>
      <c r="D52" s="3"/>
      <c r="E52" s="3"/>
      <c r="F52" s="15"/>
      <c r="G52" s="15"/>
      <c r="H52" s="16"/>
    </row>
    <row r="53" spans="1:8" ht="24" customHeight="1" thickBot="1">
      <c r="A53" s="39" t="s">
        <v>100</v>
      </c>
      <c r="B53" s="10" t="s">
        <v>75</v>
      </c>
      <c r="C53" s="40">
        <f>C54+C56+C57+C55</f>
        <v>6544.0820000000003</v>
      </c>
      <c r="D53" s="40">
        <f t="shared" ref="D53:E53" si="7">D54+D56+D57+D55</f>
        <v>4403.311999999999</v>
      </c>
      <c r="E53" s="40">
        <f t="shared" si="7"/>
        <v>4403.311999999999</v>
      </c>
      <c r="F53" s="15">
        <f t="shared" si="0"/>
        <v>67.286931918029126</v>
      </c>
      <c r="G53" s="15">
        <f t="shared" si="1"/>
        <v>100</v>
      </c>
      <c r="H53" s="16"/>
    </row>
    <row r="54" spans="1:8" ht="125.45" customHeight="1" thickBot="1">
      <c r="A54" s="41" t="s">
        <v>101</v>
      </c>
      <c r="B54" s="18" t="s">
        <v>76</v>
      </c>
      <c r="C54" s="3">
        <v>6002.1750000000002</v>
      </c>
      <c r="D54" s="3">
        <v>4115.2529999999997</v>
      </c>
      <c r="E54" s="3">
        <v>4115.2529999999997</v>
      </c>
      <c r="F54" s="19">
        <f t="shared" si="0"/>
        <v>68.562696022691767</v>
      </c>
      <c r="G54" s="19">
        <f t="shared" si="1"/>
        <v>100</v>
      </c>
      <c r="H54" s="20"/>
    </row>
    <row r="55" spans="1:8" ht="44.45" customHeight="1" thickBot="1">
      <c r="A55" s="41" t="s">
        <v>236</v>
      </c>
      <c r="B55" s="18" t="s">
        <v>237</v>
      </c>
      <c r="C55" s="3">
        <v>168.04</v>
      </c>
      <c r="D55" s="3">
        <v>168.03399999999999</v>
      </c>
      <c r="E55" s="3">
        <v>168.03399999999999</v>
      </c>
      <c r="F55" s="19">
        <f t="shared" si="0"/>
        <v>99.99642942156629</v>
      </c>
      <c r="G55" s="19">
        <f t="shared" si="1"/>
        <v>100</v>
      </c>
      <c r="H55" s="20"/>
    </row>
    <row r="56" spans="1:8" ht="20.25" customHeight="1" thickBot="1">
      <c r="A56" s="41" t="s">
        <v>102</v>
      </c>
      <c r="B56" s="18" t="s">
        <v>77</v>
      </c>
      <c r="C56" s="3">
        <v>5</v>
      </c>
      <c r="D56" s="3">
        <v>0</v>
      </c>
      <c r="E56" s="3">
        <v>0</v>
      </c>
      <c r="F56" s="19">
        <f t="shared" si="0"/>
        <v>0</v>
      </c>
      <c r="G56" s="19"/>
      <c r="H56" s="20"/>
    </row>
    <row r="57" spans="1:8" ht="45.75" customHeight="1" thickBot="1">
      <c r="A57" s="41" t="s">
        <v>103</v>
      </c>
      <c r="B57" s="18" t="s">
        <v>78</v>
      </c>
      <c r="C57" s="3">
        <v>368.86700000000002</v>
      </c>
      <c r="D57" s="3">
        <v>120.02500000000001</v>
      </c>
      <c r="E57" s="3">
        <v>120.02500000000001</v>
      </c>
      <c r="F57" s="19">
        <f t="shared" si="0"/>
        <v>32.538828358188724</v>
      </c>
      <c r="G57" s="19">
        <f t="shared" si="1"/>
        <v>100</v>
      </c>
      <c r="H57" s="20"/>
    </row>
    <row r="58" spans="1:8" ht="21.75" thickBot="1">
      <c r="A58" s="39" t="s">
        <v>104</v>
      </c>
      <c r="B58" s="10" t="s">
        <v>79</v>
      </c>
      <c r="C58" s="14">
        <f>C59</f>
        <v>341.5</v>
      </c>
      <c r="D58" s="14">
        <f t="shared" ref="D58:E58" si="8">D59</f>
        <v>219.67599999999999</v>
      </c>
      <c r="E58" s="14">
        <f t="shared" si="8"/>
        <v>219.67599999999999</v>
      </c>
      <c r="F58" s="15">
        <f t="shared" si="0"/>
        <v>64.326793557833085</v>
      </c>
      <c r="G58" s="15">
        <f t="shared" si="1"/>
        <v>100</v>
      </c>
      <c r="H58" s="16"/>
    </row>
    <row r="59" spans="1:8" ht="42" thickBot="1">
      <c r="A59" s="41" t="s">
        <v>105</v>
      </c>
      <c r="B59" s="18" t="s">
        <v>80</v>
      </c>
      <c r="C59" s="3">
        <v>341.5</v>
      </c>
      <c r="D59" s="3">
        <v>219.67599999999999</v>
      </c>
      <c r="E59" s="3">
        <v>219.67599999999999</v>
      </c>
      <c r="F59" s="19">
        <f t="shared" si="0"/>
        <v>64.326793557833085</v>
      </c>
      <c r="G59" s="19">
        <f t="shared" si="1"/>
        <v>100</v>
      </c>
      <c r="H59" s="20"/>
    </row>
    <row r="60" spans="1:8" ht="42" thickBot="1">
      <c r="A60" s="39" t="s">
        <v>106</v>
      </c>
      <c r="B60" s="10" t="s">
        <v>81</v>
      </c>
      <c r="C60" s="14">
        <f>C61</f>
        <v>1564.8230000000001</v>
      </c>
      <c r="D60" s="14">
        <f t="shared" ref="D60:E60" si="9">D61</f>
        <v>782.41099999999994</v>
      </c>
      <c r="E60" s="14">
        <f t="shared" si="9"/>
        <v>782.41099999999994</v>
      </c>
      <c r="F60" s="15">
        <f t="shared" si="0"/>
        <v>49.999968047504403</v>
      </c>
      <c r="G60" s="15">
        <f t="shared" si="1"/>
        <v>100</v>
      </c>
      <c r="H60" s="16"/>
    </row>
    <row r="61" spans="1:8" ht="21.75" thickBot="1">
      <c r="A61" s="41" t="s">
        <v>107</v>
      </c>
      <c r="B61" s="18" t="s">
        <v>82</v>
      </c>
      <c r="C61" s="3">
        <v>1564.8230000000001</v>
      </c>
      <c r="D61" s="3">
        <v>782.41099999999994</v>
      </c>
      <c r="E61" s="3">
        <v>782.41099999999994</v>
      </c>
      <c r="F61" s="19">
        <f t="shared" si="0"/>
        <v>49.999968047504403</v>
      </c>
      <c r="G61" s="19">
        <f t="shared" si="1"/>
        <v>100</v>
      </c>
      <c r="H61" s="20"/>
    </row>
    <row r="62" spans="1:8" ht="21.75" thickBot="1">
      <c r="A62" s="39" t="s">
        <v>108</v>
      </c>
      <c r="B62" s="10" t="s">
        <v>83</v>
      </c>
      <c r="C62" s="14">
        <f>C63+C64</f>
        <v>7509.915</v>
      </c>
      <c r="D62" s="14">
        <f t="shared" ref="D62:E62" si="10">D63+D64</f>
        <v>1988.6980000000001</v>
      </c>
      <c r="E62" s="14">
        <f t="shared" si="10"/>
        <v>1988.6980000000001</v>
      </c>
      <c r="F62" s="15">
        <f t="shared" si="0"/>
        <v>26.480965496946375</v>
      </c>
      <c r="G62" s="15">
        <f t="shared" si="1"/>
        <v>100</v>
      </c>
      <c r="H62" s="16"/>
    </row>
    <row r="63" spans="1:8" ht="42" thickBot="1">
      <c r="A63" s="41" t="s">
        <v>109</v>
      </c>
      <c r="B63" s="18" t="s">
        <v>84</v>
      </c>
      <c r="C63" s="3">
        <v>7354.0349999999999</v>
      </c>
      <c r="D63" s="3">
        <v>1941.134</v>
      </c>
      <c r="E63" s="3">
        <v>1941.134</v>
      </c>
      <c r="F63" s="19">
        <f t="shared" si="0"/>
        <v>26.395495806043893</v>
      </c>
      <c r="G63" s="19">
        <f t="shared" si="1"/>
        <v>100</v>
      </c>
      <c r="H63" s="20"/>
    </row>
    <row r="64" spans="1:8" ht="42" thickBot="1">
      <c r="A64" s="41" t="s">
        <v>110</v>
      </c>
      <c r="B64" s="18" t="s">
        <v>85</v>
      </c>
      <c r="C64" s="3">
        <v>155.88</v>
      </c>
      <c r="D64" s="3">
        <v>47.564</v>
      </c>
      <c r="E64" s="3">
        <v>47.564</v>
      </c>
      <c r="F64" s="19">
        <f t="shared" si="0"/>
        <v>30.513215293815755</v>
      </c>
      <c r="G64" s="19">
        <f t="shared" si="1"/>
        <v>100</v>
      </c>
      <c r="H64" s="20"/>
    </row>
    <row r="65" spans="1:11" ht="21.75" thickBot="1">
      <c r="A65" s="39" t="s">
        <v>111</v>
      </c>
      <c r="B65" s="10" t="s">
        <v>86</v>
      </c>
      <c r="C65" s="14">
        <f>C66+C67+C68</f>
        <v>18872.883999999998</v>
      </c>
      <c r="D65" s="14">
        <f>D66+D67+D68</f>
        <v>16920.040999999997</v>
      </c>
      <c r="E65" s="14">
        <f t="shared" ref="E65" si="11">E66+E67+E68</f>
        <v>16920.040999999997</v>
      </c>
      <c r="F65" s="15">
        <f t="shared" si="0"/>
        <v>89.65265192113722</v>
      </c>
      <c r="G65" s="15">
        <f t="shared" si="1"/>
        <v>100</v>
      </c>
      <c r="H65" s="16"/>
    </row>
    <row r="66" spans="1:11" ht="21.75" thickBot="1">
      <c r="A66" s="41" t="s">
        <v>112</v>
      </c>
      <c r="B66" s="18" t="s">
        <v>87</v>
      </c>
      <c r="C66" s="3">
        <v>6.8540000000000001</v>
      </c>
      <c r="D66" s="3">
        <v>4.1340000000000003</v>
      </c>
      <c r="E66" s="3">
        <v>4.1340000000000003</v>
      </c>
      <c r="F66" s="19">
        <f t="shared" si="0"/>
        <v>60.315144441202214</v>
      </c>
      <c r="G66" s="19">
        <f t="shared" si="1"/>
        <v>100</v>
      </c>
      <c r="H66" s="20"/>
    </row>
    <row r="67" spans="1:11" ht="21.75" thickBot="1">
      <c r="A67" s="41" t="s">
        <v>113</v>
      </c>
      <c r="B67" s="18" t="s">
        <v>88</v>
      </c>
      <c r="C67" s="3">
        <v>8535.1290000000008</v>
      </c>
      <c r="D67" s="3">
        <v>7988.0259999999998</v>
      </c>
      <c r="E67" s="3">
        <v>7988.0259999999998</v>
      </c>
      <c r="F67" s="19">
        <f t="shared" si="0"/>
        <v>93.589985576082086</v>
      </c>
      <c r="G67" s="19">
        <f t="shared" si="1"/>
        <v>100</v>
      </c>
      <c r="H67" s="20"/>
    </row>
    <row r="68" spans="1:11" ht="21.75" thickBot="1">
      <c r="A68" s="41" t="s">
        <v>114</v>
      </c>
      <c r="B68" s="42" t="s">
        <v>89</v>
      </c>
      <c r="C68" s="3">
        <v>10330.901</v>
      </c>
      <c r="D68" s="3">
        <v>8927.8809999999994</v>
      </c>
      <c r="E68" s="3">
        <v>8927.8809999999994</v>
      </c>
      <c r="F68" s="19">
        <f t="shared" si="0"/>
        <v>86.419190349418699</v>
      </c>
      <c r="G68" s="19">
        <f t="shared" si="1"/>
        <v>100</v>
      </c>
      <c r="H68" s="20"/>
    </row>
    <row r="69" spans="1:11" ht="21.75" thickBot="1">
      <c r="A69" s="39" t="s">
        <v>240</v>
      </c>
      <c r="B69" s="43" t="s">
        <v>239</v>
      </c>
      <c r="C69" s="14">
        <f>C70</f>
        <v>0.1</v>
      </c>
      <c r="D69" s="14">
        <f t="shared" ref="D69:E69" si="12">D70</f>
        <v>0.1</v>
      </c>
      <c r="E69" s="14">
        <f t="shared" si="12"/>
        <v>0.1</v>
      </c>
      <c r="F69" s="15">
        <f t="shared" si="0"/>
        <v>100</v>
      </c>
      <c r="G69" s="15">
        <f t="shared" si="1"/>
        <v>100</v>
      </c>
      <c r="H69" s="20"/>
    </row>
    <row r="70" spans="1:11" ht="21.75" thickBot="1">
      <c r="A70" s="41" t="s">
        <v>238</v>
      </c>
      <c r="B70" s="42" t="s">
        <v>241</v>
      </c>
      <c r="C70" s="3">
        <v>0.1</v>
      </c>
      <c r="D70" s="3">
        <v>0.1</v>
      </c>
      <c r="E70" s="3">
        <v>0.1</v>
      </c>
      <c r="F70" s="19">
        <f t="shared" si="0"/>
        <v>100</v>
      </c>
      <c r="G70" s="19">
        <f t="shared" si="1"/>
        <v>100</v>
      </c>
      <c r="H70" s="20"/>
    </row>
    <row r="71" spans="1:11" ht="24" customHeight="1" thickBot="1">
      <c r="A71" s="41"/>
      <c r="B71" s="10" t="s">
        <v>90</v>
      </c>
      <c r="C71" s="14">
        <f>C53+C58+C60+C62+C65+C69</f>
        <v>34833.303999999996</v>
      </c>
      <c r="D71" s="14">
        <f t="shared" ref="D71" si="13">D53+D58+D60+D62+D65+D69</f>
        <v>24314.237999999998</v>
      </c>
      <c r="E71" s="14">
        <f>E53+E58+E60+E62+E65+E69</f>
        <v>24314.237999999998</v>
      </c>
      <c r="F71" s="15">
        <f t="shared" si="0"/>
        <v>69.801698971765646</v>
      </c>
      <c r="G71" s="15">
        <v>100</v>
      </c>
      <c r="H71" s="16"/>
    </row>
    <row r="72" spans="1:11" ht="77.650000000000006" customHeight="1" thickBot="1">
      <c r="A72" s="41"/>
      <c r="B72" s="10" t="s">
        <v>91</v>
      </c>
      <c r="C72" s="14">
        <f>C74</f>
        <v>-1205.7239999999999</v>
      </c>
      <c r="D72" s="14"/>
      <c r="E72" s="14">
        <f>E74</f>
        <v>-819.26599999999996</v>
      </c>
      <c r="F72" s="44"/>
      <c r="G72" s="19"/>
      <c r="H72" s="20"/>
    </row>
    <row r="73" spans="1:11" ht="27" customHeight="1" thickBot="1">
      <c r="A73" s="41"/>
      <c r="B73" s="10" t="s">
        <v>92</v>
      </c>
      <c r="C73" s="3"/>
      <c r="D73" s="3"/>
      <c r="E73" s="3"/>
      <c r="F73" s="44"/>
      <c r="G73" s="19"/>
      <c r="H73" s="20"/>
    </row>
    <row r="74" spans="1:11" ht="63.75" customHeight="1" thickBot="1">
      <c r="A74" s="41"/>
      <c r="B74" s="10" t="s">
        <v>93</v>
      </c>
      <c r="C74" s="14">
        <v>-1205.7239999999999</v>
      </c>
      <c r="D74" s="14"/>
      <c r="E74" s="14">
        <v>-819.26599999999996</v>
      </c>
      <c r="F74" s="44"/>
      <c r="G74" s="19"/>
      <c r="H74" s="20"/>
    </row>
    <row r="75" spans="1:11" ht="63" customHeight="1" thickBot="1">
      <c r="A75" s="45" t="s">
        <v>94</v>
      </c>
      <c r="B75" s="10" t="s">
        <v>95</v>
      </c>
      <c r="C75" s="12">
        <f>C76</f>
        <v>-33627.58</v>
      </c>
      <c r="D75" s="44"/>
      <c r="E75" s="12">
        <f>E76</f>
        <v>-23529.343000000001</v>
      </c>
      <c r="F75" s="44"/>
      <c r="G75" s="19"/>
      <c r="H75" s="20"/>
    </row>
    <row r="76" spans="1:11" ht="62.25" thickBot="1">
      <c r="A76" s="46" t="s">
        <v>96</v>
      </c>
      <c r="B76" s="18" t="s">
        <v>97</v>
      </c>
      <c r="C76" s="44">
        <v>-33627.58</v>
      </c>
      <c r="D76" s="44"/>
      <c r="E76" s="44">
        <v>-23529.343000000001</v>
      </c>
      <c r="F76" s="44"/>
      <c r="G76" s="19"/>
      <c r="H76" s="20"/>
    </row>
    <row r="77" spans="1:11" ht="62.45" customHeight="1" thickBot="1">
      <c r="A77" s="46" t="s">
        <v>99</v>
      </c>
      <c r="B77" s="18" t="s">
        <v>98</v>
      </c>
      <c r="C77" s="44">
        <v>34833.303999999996</v>
      </c>
      <c r="D77" s="44"/>
      <c r="E77" s="44">
        <v>24348.609</v>
      </c>
      <c r="F77" s="44"/>
      <c r="G77" s="19"/>
      <c r="H77" s="20"/>
    </row>
    <row r="79" spans="1:11" ht="175.7" customHeight="1">
      <c r="E79" s="90" t="s">
        <v>278</v>
      </c>
      <c r="F79" s="90"/>
      <c r="G79" s="90"/>
      <c r="H79" s="90"/>
      <c r="I79" s="90"/>
      <c r="K79" s="47"/>
    </row>
    <row r="80" spans="1:11" ht="78.75" customHeight="1">
      <c r="A80" s="78" t="s">
        <v>279</v>
      </c>
      <c r="B80" s="78"/>
      <c r="C80" s="78"/>
      <c r="D80" s="78"/>
      <c r="E80" s="78"/>
      <c r="F80" s="78"/>
      <c r="G80" s="78"/>
      <c r="H80" s="6"/>
    </row>
    <row r="82" spans="1:9" ht="21.75" thickBot="1">
      <c r="G82" s="77" t="s">
        <v>165</v>
      </c>
      <c r="H82" s="77"/>
      <c r="I82" s="77"/>
    </row>
    <row r="83" spans="1:9" ht="81" customHeight="1" thickBot="1">
      <c r="A83" s="48" t="s">
        <v>115</v>
      </c>
      <c r="B83" s="49" t="s">
        <v>116</v>
      </c>
      <c r="C83" s="49" t="s">
        <v>117</v>
      </c>
      <c r="D83" s="49" t="s">
        <v>118</v>
      </c>
      <c r="E83" s="49" t="s">
        <v>267</v>
      </c>
      <c r="F83" s="49" t="s">
        <v>280</v>
      </c>
      <c r="G83" s="49" t="s">
        <v>281</v>
      </c>
      <c r="H83" s="49" t="s">
        <v>4</v>
      </c>
      <c r="I83" s="49" t="s">
        <v>5</v>
      </c>
    </row>
    <row r="84" spans="1:9" ht="125.45" customHeight="1" thickBot="1">
      <c r="A84" s="17" t="s">
        <v>119</v>
      </c>
      <c r="B84" s="8">
        <v>901</v>
      </c>
      <c r="C84" s="8"/>
      <c r="D84" s="8"/>
      <c r="E84" s="50">
        <f>E102</f>
        <v>34833.303999999996</v>
      </c>
      <c r="F84" s="50">
        <f t="shared" ref="F84:G84" si="14">F102</f>
        <v>24314.237999999998</v>
      </c>
      <c r="G84" s="50">
        <f t="shared" si="14"/>
        <v>24314.237999999998</v>
      </c>
      <c r="H84" s="19">
        <f>G84/E84*100</f>
        <v>69.801698971765646</v>
      </c>
      <c r="I84" s="19">
        <f>G84/F84*100</f>
        <v>100</v>
      </c>
    </row>
    <row r="85" spans="1:9" ht="25.5" customHeight="1" thickBot="1">
      <c r="A85" s="17" t="s">
        <v>256</v>
      </c>
      <c r="B85" s="8">
        <v>901</v>
      </c>
      <c r="C85" s="51" t="s">
        <v>100</v>
      </c>
      <c r="D85" s="8"/>
      <c r="E85" s="50">
        <f>E86+E88+E89+E87</f>
        <v>6544.0820000000003</v>
      </c>
      <c r="F85" s="50">
        <f t="shared" ref="F85:G85" si="15">F86+F88+F89+F87</f>
        <v>4403.311999999999</v>
      </c>
      <c r="G85" s="50">
        <f t="shared" si="15"/>
        <v>4403.311999999999</v>
      </c>
      <c r="H85" s="19">
        <f t="shared" ref="H85:H102" si="16">G85/E85*100</f>
        <v>67.286931918029126</v>
      </c>
      <c r="I85" s="19">
        <f t="shared" ref="I85:I102" si="17">G85/F85*100</f>
        <v>100</v>
      </c>
    </row>
    <row r="86" spans="1:9" ht="83.25" customHeight="1" thickBot="1">
      <c r="A86" s="52" t="s">
        <v>76</v>
      </c>
      <c r="B86" s="53">
        <v>901</v>
      </c>
      <c r="C86" s="54" t="s">
        <v>100</v>
      </c>
      <c r="D86" s="54" t="s">
        <v>108</v>
      </c>
      <c r="E86" s="55">
        <v>6002.1750000000002</v>
      </c>
      <c r="F86" s="53">
        <v>4115.2529999999997</v>
      </c>
      <c r="G86" s="53">
        <v>4115.2529999999997</v>
      </c>
      <c r="H86" s="19">
        <f t="shared" si="16"/>
        <v>68.562696022691767</v>
      </c>
      <c r="I86" s="19">
        <f t="shared" si="17"/>
        <v>100</v>
      </c>
    </row>
    <row r="87" spans="1:9" ht="50.25" customHeight="1" thickBot="1">
      <c r="A87" s="52" t="s">
        <v>237</v>
      </c>
      <c r="B87" s="53">
        <v>901</v>
      </c>
      <c r="C87" s="54" t="s">
        <v>100</v>
      </c>
      <c r="D87" s="54" t="s">
        <v>242</v>
      </c>
      <c r="E87" s="55">
        <v>168.04</v>
      </c>
      <c r="F87" s="55">
        <v>168.03399999999999</v>
      </c>
      <c r="G87" s="55">
        <v>168.03399999999999</v>
      </c>
      <c r="H87" s="19">
        <f t="shared" si="16"/>
        <v>99.99642942156629</v>
      </c>
      <c r="I87" s="19">
        <f t="shared" si="17"/>
        <v>100</v>
      </c>
    </row>
    <row r="88" spans="1:9" ht="30" customHeight="1" thickBot="1">
      <c r="A88" s="52" t="s">
        <v>77</v>
      </c>
      <c r="B88" s="53">
        <v>901</v>
      </c>
      <c r="C88" s="54" t="s">
        <v>100</v>
      </c>
      <c r="D88" s="54" t="s">
        <v>166</v>
      </c>
      <c r="E88" s="55">
        <v>5</v>
      </c>
      <c r="F88" s="55">
        <v>0</v>
      </c>
      <c r="G88" s="55">
        <v>0</v>
      </c>
      <c r="H88" s="19">
        <f t="shared" si="16"/>
        <v>0</v>
      </c>
      <c r="I88" s="19"/>
    </row>
    <row r="89" spans="1:9" ht="59.25" customHeight="1" thickBot="1">
      <c r="A89" s="52" t="s">
        <v>78</v>
      </c>
      <c r="B89" s="53">
        <v>901</v>
      </c>
      <c r="C89" s="54" t="s">
        <v>100</v>
      </c>
      <c r="D89" s="54">
        <v>13</v>
      </c>
      <c r="E89" s="53">
        <v>368.86700000000002</v>
      </c>
      <c r="F89" s="53">
        <v>120.02500000000001</v>
      </c>
      <c r="G89" s="53">
        <v>120.02500000000001</v>
      </c>
      <c r="H89" s="19">
        <f t="shared" si="16"/>
        <v>32.538828358188724</v>
      </c>
      <c r="I89" s="19">
        <f t="shared" si="17"/>
        <v>100</v>
      </c>
    </row>
    <row r="90" spans="1:9" ht="30.75" customHeight="1" thickBot="1">
      <c r="A90" s="52" t="s">
        <v>79</v>
      </c>
      <c r="B90" s="53">
        <v>901</v>
      </c>
      <c r="C90" s="54" t="s">
        <v>104</v>
      </c>
      <c r="D90" s="54"/>
      <c r="E90" s="56">
        <f>E91</f>
        <v>341.5</v>
      </c>
      <c r="F90" s="56">
        <f t="shared" ref="F90" si="18">F91</f>
        <v>219.67599999999999</v>
      </c>
      <c r="G90" s="56">
        <f>G91</f>
        <v>219.67599999999999</v>
      </c>
      <c r="H90" s="19">
        <f t="shared" si="16"/>
        <v>64.326793557833085</v>
      </c>
      <c r="I90" s="19">
        <f t="shared" si="17"/>
        <v>100</v>
      </c>
    </row>
    <row r="91" spans="1:9" ht="57" customHeight="1" thickBot="1">
      <c r="A91" s="52" t="s">
        <v>80</v>
      </c>
      <c r="B91" s="53">
        <v>901</v>
      </c>
      <c r="C91" s="54" t="s">
        <v>104</v>
      </c>
      <c r="D91" s="54" t="s">
        <v>106</v>
      </c>
      <c r="E91" s="56">
        <v>341.5</v>
      </c>
      <c r="F91" s="56">
        <v>219.67599999999999</v>
      </c>
      <c r="G91" s="56">
        <v>219.67599999999999</v>
      </c>
      <c r="H91" s="19">
        <f t="shared" si="16"/>
        <v>64.326793557833085</v>
      </c>
      <c r="I91" s="19">
        <f t="shared" si="17"/>
        <v>100</v>
      </c>
    </row>
    <row r="92" spans="1:9" ht="62.25" thickBot="1">
      <c r="A92" s="52" t="s">
        <v>81</v>
      </c>
      <c r="B92" s="53">
        <v>901</v>
      </c>
      <c r="C92" s="54" t="s">
        <v>106</v>
      </c>
      <c r="D92" s="54"/>
      <c r="E92" s="53">
        <f>E93</f>
        <v>1564.8230000000001</v>
      </c>
      <c r="F92" s="53">
        <f t="shared" ref="F92:G92" si="19">F93</f>
        <v>782.41099999999994</v>
      </c>
      <c r="G92" s="53">
        <f t="shared" si="19"/>
        <v>782.41099999999994</v>
      </c>
      <c r="H92" s="19">
        <f t="shared" si="16"/>
        <v>49.999968047504403</v>
      </c>
      <c r="I92" s="19">
        <f t="shared" si="17"/>
        <v>100</v>
      </c>
    </row>
    <row r="93" spans="1:9" ht="52.5" customHeight="1" thickBot="1">
      <c r="A93" s="52" t="s">
        <v>82</v>
      </c>
      <c r="B93" s="53">
        <v>901</v>
      </c>
      <c r="C93" s="54" t="s">
        <v>106</v>
      </c>
      <c r="D93" s="54">
        <v>10</v>
      </c>
      <c r="E93" s="53">
        <v>1564.8230000000001</v>
      </c>
      <c r="F93" s="53">
        <v>782.41099999999994</v>
      </c>
      <c r="G93" s="53">
        <v>782.41099999999994</v>
      </c>
      <c r="H93" s="19">
        <f t="shared" si="16"/>
        <v>49.999968047504403</v>
      </c>
      <c r="I93" s="19">
        <f t="shared" si="17"/>
        <v>100</v>
      </c>
    </row>
    <row r="94" spans="1:9" ht="23.25" customHeight="1" thickBot="1">
      <c r="A94" s="17" t="s">
        <v>83</v>
      </c>
      <c r="B94" s="8">
        <v>901</v>
      </c>
      <c r="C94" s="51" t="s">
        <v>108</v>
      </c>
      <c r="D94" s="51"/>
      <c r="E94" s="50">
        <f>E95+E96</f>
        <v>7509.915</v>
      </c>
      <c r="F94" s="50">
        <f t="shared" ref="F94:G94" si="20">F95+F96</f>
        <v>1988.6980000000001</v>
      </c>
      <c r="G94" s="50">
        <f t="shared" si="20"/>
        <v>1988.6980000000001</v>
      </c>
      <c r="H94" s="19">
        <f t="shared" si="16"/>
        <v>26.480965496946375</v>
      </c>
      <c r="I94" s="19">
        <f t="shared" si="17"/>
        <v>100</v>
      </c>
    </row>
    <row r="95" spans="1:9" ht="42" thickBot="1">
      <c r="A95" s="17" t="s">
        <v>84</v>
      </c>
      <c r="B95" s="8">
        <v>901</v>
      </c>
      <c r="C95" s="51" t="s">
        <v>108</v>
      </c>
      <c r="D95" s="51" t="s">
        <v>167</v>
      </c>
      <c r="E95" s="50">
        <v>7354.0349999999999</v>
      </c>
      <c r="F95" s="8">
        <v>1941.134</v>
      </c>
      <c r="G95" s="8">
        <v>1941.134</v>
      </c>
      <c r="H95" s="19">
        <f t="shared" si="16"/>
        <v>26.395495806043893</v>
      </c>
      <c r="I95" s="19">
        <f t="shared" si="17"/>
        <v>100</v>
      </c>
    </row>
    <row r="96" spans="1:9" ht="42" thickBot="1">
      <c r="A96" s="17" t="s">
        <v>85</v>
      </c>
      <c r="B96" s="8">
        <v>901</v>
      </c>
      <c r="C96" s="51" t="s">
        <v>108</v>
      </c>
      <c r="D96" s="51">
        <v>12</v>
      </c>
      <c r="E96" s="50">
        <v>155.88</v>
      </c>
      <c r="F96" s="50">
        <v>47.564</v>
      </c>
      <c r="G96" s="50">
        <v>47.564</v>
      </c>
      <c r="H96" s="19">
        <f t="shared" si="16"/>
        <v>30.513215293815755</v>
      </c>
      <c r="I96" s="19"/>
    </row>
    <row r="97" spans="1:9" ht="23.25" customHeight="1" thickBot="1">
      <c r="A97" s="17" t="s">
        <v>86</v>
      </c>
      <c r="B97" s="8">
        <v>901</v>
      </c>
      <c r="C97" s="51" t="s">
        <v>111</v>
      </c>
      <c r="D97" s="51"/>
      <c r="E97" s="8">
        <f>E98+E99+E100</f>
        <v>18872.883999999998</v>
      </c>
      <c r="F97" s="8">
        <f t="shared" ref="F97:G97" si="21">F98+F99+F100</f>
        <v>16920.040999999997</v>
      </c>
      <c r="G97" s="8">
        <f t="shared" si="21"/>
        <v>16920.040999999997</v>
      </c>
      <c r="H97" s="19">
        <f t="shared" si="16"/>
        <v>89.65265192113722</v>
      </c>
      <c r="I97" s="19">
        <f t="shared" si="17"/>
        <v>100</v>
      </c>
    </row>
    <row r="98" spans="1:9" ht="24" customHeight="1" thickBot="1">
      <c r="A98" s="17" t="s">
        <v>87</v>
      </c>
      <c r="B98" s="8">
        <v>901</v>
      </c>
      <c r="C98" s="51" t="s">
        <v>111</v>
      </c>
      <c r="D98" s="51" t="s">
        <v>100</v>
      </c>
      <c r="E98" s="50">
        <v>6.8540000000000001</v>
      </c>
      <c r="F98" s="8">
        <v>4.1340000000000003</v>
      </c>
      <c r="G98" s="8">
        <v>4.1340000000000003</v>
      </c>
      <c r="H98" s="19">
        <f t="shared" si="16"/>
        <v>60.315144441202214</v>
      </c>
      <c r="I98" s="19">
        <f t="shared" si="17"/>
        <v>100</v>
      </c>
    </row>
    <row r="99" spans="1:9" ht="24" customHeight="1" thickBot="1">
      <c r="A99" s="17" t="s">
        <v>88</v>
      </c>
      <c r="B99" s="8">
        <v>901</v>
      </c>
      <c r="C99" s="51" t="s">
        <v>111</v>
      </c>
      <c r="D99" s="51" t="s">
        <v>104</v>
      </c>
      <c r="E99" s="8">
        <v>8535.1290000000008</v>
      </c>
      <c r="F99" s="8">
        <v>7988.0259999999998</v>
      </c>
      <c r="G99" s="8">
        <v>7988.0259999999998</v>
      </c>
      <c r="H99" s="19">
        <f t="shared" si="16"/>
        <v>93.589985576082086</v>
      </c>
      <c r="I99" s="19">
        <f t="shared" si="17"/>
        <v>100</v>
      </c>
    </row>
    <row r="100" spans="1:9" ht="24.75" customHeight="1" thickBot="1">
      <c r="A100" s="17" t="s">
        <v>89</v>
      </c>
      <c r="B100" s="8">
        <v>901</v>
      </c>
      <c r="C100" s="51" t="s">
        <v>111</v>
      </c>
      <c r="D100" s="51" t="s">
        <v>106</v>
      </c>
      <c r="E100" s="50">
        <v>10330.901</v>
      </c>
      <c r="F100" s="8">
        <v>8927.8809999999994</v>
      </c>
      <c r="G100" s="8">
        <v>8927.8809999999994</v>
      </c>
      <c r="H100" s="19">
        <f t="shared" si="16"/>
        <v>86.419190349418699</v>
      </c>
      <c r="I100" s="19">
        <f t="shared" si="17"/>
        <v>100</v>
      </c>
    </row>
    <row r="101" spans="1:9" ht="39" customHeight="1" thickBot="1">
      <c r="A101" s="17" t="s">
        <v>241</v>
      </c>
      <c r="B101" s="8">
        <v>901</v>
      </c>
      <c r="C101" s="51" t="s">
        <v>240</v>
      </c>
      <c r="D101" s="51" t="s">
        <v>100</v>
      </c>
      <c r="E101" s="50">
        <v>0.1</v>
      </c>
      <c r="F101" s="50">
        <v>0.1</v>
      </c>
      <c r="G101" s="50">
        <v>0.1</v>
      </c>
      <c r="H101" s="19">
        <f t="shared" si="16"/>
        <v>100</v>
      </c>
      <c r="I101" s="19">
        <f t="shared" si="17"/>
        <v>100</v>
      </c>
    </row>
    <row r="102" spans="1:9" ht="24.75" customHeight="1" thickBot="1">
      <c r="A102" s="17" t="s">
        <v>120</v>
      </c>
      <c r="B102" s="8"/>
      <c r="C102" s="51"/>
      <c r="D102" s="8"/>
      <c r="E102" s="50">
        <f>E85+E90+E92+E94+E97+E101</f>
        <v>34833.303999999996</v>
      </c>
      <c r="F102" s="50">
        <f>F85+F90+F92+F94+F97+F101</f>
        <v>24314.237999999998</v>
      </c>
      <c r="G102" s="50">
        <f>G85+G90+G92+G94+G97+G101</f>
        <v>24314.237999999998</v>
      </c>
      <c r="H102" s="19">
        <f t="shared" si="16"/>
        <v>69.801698971765646</v>
      </c>
      <c r="I102" s="19">
        <f t="shared" si="17"/>
        <v>100</v>
      </c>
    </row>
    <row r="105" spans="1:9" ht="172.5" customHeight="1">
      <c r="E105" s="90" t="s">
        <v>282</v>
      </c>
      <c r="F105" s="90"/>
      <c r="G105" s="90"/>
      <c r="H105" s="57"/>
      <c r="I105" s="57"/>
    </row>
    <row r="107" spans="1:9" ht="96.75" customHeight="1">
      <c r="A107" s="78" t="s">
        <v>164</v>
      </c>
      <c r="B107" s="78"/>
      <c r="C107" s="78"/>
      <c r="D107" s="78"/>
      <c r="E107" s="78"/>
      <c r="F107" s="78"/>
      <c r="G107" s="78"/>
      <c r="H107" s="6"/>
    </row>
    <row r="109" spans="1:9" ht="21.75" thickBot="1">
      <c r="G109" s="4" t="s">
        <v>165</v>
      </c>
    </row>
    <row r="110" spans="1:9" ht="102" thickBot="1">
      <c r="A110" s="48" t="s">
        <v>121</v>
      </c>
      <c r="B110" s="49" t="s">
        <v>122</v>
      </c>
      <c r="C110" s="49" t="s">
        <v>267</v>
      </c>
      <c r="D110" s="49" t="s">
        <v>283</v>
      </c>
      <c r="E110" s="49" t="s">
        <v>284</v>
      </c>
      <c r="F110" s="49" t="s">
        <v>4</v>
      </c>
      <c r="G110" s="49" t="s">
        <v>5</v>
      </c>
      <c r="H110" s="7"/>
    </row>
    <row r="111" spans="1:9" ht="123" thickBot="1">
      <c r="A111" s="45" t="s">
        <v>168</v>
      </c>
      <c r="B111" s="10" t="s">
        <v>234</v>
      </c>
      <c r="C111" s="11">
        <f>C112</f>
        <v>7910.5970000000007</v>
      </c>
      <c r="D111" s="11">
        <f t="shared" ref="D111:E111" si="22">D112</f>
        <v>5117.4400000000005</v>
      </c>
      <c r="E111" s="11">
        <f t="shared" si="22"/>
        <v>5117.4400000000005</v>
      </c>
      <c r="F111" s="58">
        <f>E111/C111*100</f>
        <v>64.69094557591545</v>
      </c>
      <c r="G111" s="59">
        <v>100</v>
      </c>
      <c r="H111" s="60"/>
    </row>
    <row r="112" spans="1:9" ht="123" thickBot="1">
      <c r="A112" s="46" t="s">
        <v>169</v>
      </c>
      <c r="B112" s="18" t="s">
        <v>233</v>
      </c>
      <c r="C112" s="61">
        <f>C113+C123</f>
        <v>7910.5970000000007</v>
      </c>
      <c r="D112" s="61">
        <f>D113+D123</f>
        <v>5117.4400000000005</v>
      </c>
      <c r="E112" s="61">
        <f>E113+E123</f>
        <v>5117.4400000000005</v>
      </c>
      <c r="F112" s="58">
        <f>E112/C112*100</f>
        <v>64.69094557591545</v>
      </c>
      <c r="G112" s="59">
        <f t="shared" ref="G112:G119" si="23">E112/D112*100</f>
        <v>100</v>
      </c>
      <c r="H112" s="60"/>
    </row>
    <row r="113" spans="1:8" ht="102.75" thickBot="1">
      <c r="A113" s="46" t="s">
        <v>170</v>
      </c>
      <c r="B113" s="18" t="s">
        <v>123</v>
      </c>
      <c r="C113" s="61">
        <f>C114+C115+C116+C119+C120</f>
        <v>6343.6740000000009</v>
      </c>
      <c r="D113" s="61">
        <f>D114+D115+D116+D119+D120</f>
        <v>4332.9290000000001</v>
      </c>
      <c r="E113" s="61">
        <f>E114+E115+E116+E119+E120</f>
        <v>4332.9290000000001</v>
      </c>
      <c r="F113" s="58">
        <f>E113/C113*100</f>
        <v>68.30314735593285</v>
      </c>
      <c r="G113" s="59">
        <f t="shared" si="23"/>
        <v>100</v>
      </c>
      <c r="H113" s="60"/>
    </row>
    <row r="114" spans="1:8" ht="42" thickBot="1">
      <c r="A114" s="46" t="s">
        <v>171</v>
      </c>
      <c r="B114" s="18" t="s">
        <v>124</v>
      </c>
      <c r="C114" s="11">
        <v>3604.3589999999999</v>
      </c>
      <c r="D114" s="11">
        <v>2504.8009999999999</v>
      </c>
      <c r="E114" s="11">
        <v>2504.8009999999999</v>
      </c>
      <c r="F114" s="58">
        <f t="shared" ref="F114:F119" si="24">E114/C114*100</f>
        <v>69.493660315190581</v>
      </c>
      <c r="G114" s="59">
        <f t="shared" si="23"/>
        <v>100</v>
      </c>
      <c r="H114" s="60"/>
    </row>
    <row r="115" spans="1:8" ht="42" thickBot="1">
      <c r="A115" s="46" t="s">
        <v>218</v>
      </c>
      <c r="B115" s="18" t="s">
        <v>219</v>
      </c>
      <c r="C115" s="11">
        <v>1193.107</v>
      </c>
      <c r="D115" s="11">
        <v>899.71199999999999</v>
      </c>
      <c r="E115" s="11">
        <v>899.71199999999999</v>
      </c>
      <c r="F115" s="58">
        <f t="shared" si="24"/>
        <v>75.409162799313052</v>
      </c>
      <c r="G115" s="59">
        <f t="shared" si="23"/>
        <v>100</v>
      </c>
      <c r="H115" s="60"/>
    </row>
    <row r="116" spans="1:8" ht="42" thickBot="1">
      <c r="A116" s="46" t="s">
        <v>172</v>
      </c>
      <c r="B116" s="18" t="s">
        <v>125</v>
      </c>
      <c r="C116" s="61">
        <f>C117+C118</f>
        <v>1202.7080000000001</v>
      </c>
      <c r="D116" s="61">
        <f t="shared" ref="D116:E116" si="25">D117+D118</f>
        <v>708.74</v>
      </c>
      <c r="E116" s="61">
        <f t="shared" si="25"/>
        <v>708.74</v>
      </c>
      <c r="F116" s="58">
        <f t="shared" si="24"/>
        <v>58.928684269165913</v>
      </c>
      <c r="G116" s="59">
        <f t="shared" si="23"/>
        <v>100</v>
      </c>
      <c r="H116" s="60"/>
    </row>
    <row r="117" spans="1:8" ht="62.25" thickBot="1">
      <c r="A117" s="46" t="s">
        <v>172</v>
      </c>
      <c r="B117" s="18" t="s">
        <v>126</v>
      </c>
      <c r="C117" s="8">
        <v>1153.9780000000001</v>
      </c>
      <c r="D117" s="8">
        <v>671.82600000000002</v>
      </c>
      <c r="E117" s="8">
        <v>671.82600000000002</v>
      </c>
      <c r="F117" s="58">
        <f t="shared" si="24"/>
        <v>58.218267592623086</v>
      </c>
      <c r="G117" s="59">
        <f t="shared" si="23"/>
        <v>100</v>
      </c>
      <c r="H117" s="62"/>
    </row>
    <row r="118" spans="1:8" ht="42" thickBot="1">
      <c r="A118" s="46" t="s">
        <v>172</v>
      </c>
      <c r="B118" s="18" t="s">
        <v>127</v>
      </c>
      <c r="C118" s="50">
        <v>48.73</v>
      </c>
      <c r="D118" s="8">
        <v>36.914000000000001</v>
      </c>
      <c r="E118" s="8">
        <v>36.914000000000001</v>
      </c>
      <c r="F118" s="58">
        <f>E118/C118*100</f>
        <v>75.752103427047004</v>
      </c>
      <c r="G118" s="59">
        <f t="shared" si="23"/>
        <v>100</v>
      </c>
      <c r="H118" s="62"/>
    </row>
    <row r="119" spans="1:8" ht="62.25" thickBot="1">
      <c r="A119" s="46" t="s">
        <v>173</v>
      </c>
      <c r="B119" s="18" t="s">
        <v>128</v>
      </c>
      <c r="C119" s="61">
        <v>341.5</v>
      </c>
      <c r="D119" s="61">
        <v>219.67599999999999</v>
      </c>
      <c r="E119" s="61">
        <v>219.67599999999999</v>
      </c>
      <c r="F119" s="58">
        <f t="shared" si="24"/>
        <v>64.326793557833085</v>
      </c>
      <c r="G119" s="59">
        <f t="shared" si="23"/>
        <v>100</v>
      </c>
      <c r="H119" s="60"/>
    </row>
    <row r="120" spans="1:8" ht="78" customHeight="1">
      <c r="A120" s="79" t="s">
        <v>174</v>
      </c>
      <c r="B120" s="91" t="s">
        <v>129</v>
      </c>
      <c r="C120" s="86">
        <v>2</v>
      </c>
      <c r="D120" s="86">
        <v>0</v>
      </c>
      <c r="E120" s="86">
        <v>0</v>
      </c>
      <c r="F120" s="82">
        <f>E120/C120*100</f>
        <v>0</v>
      </c>
      <c r="G120" s="82" t="e">
        <f>E120/D120*100</f>
        <v>#DIV/0!</v>
      </c>
      <c r="H120" s="60"/>
    </row>
    <row r="121" spans="1:8">
      <c r="A121" s="80"/>
      <c r="B121" s="92"/>
      <c r="C121" s="94"/>
      <c r="D121" s="94"/>
      <c r="E121" s="94"/>
      <c r="F121" s="95"/>
      <c r="G121" s="95"/>
      <c r="H121" s="60"/>
    </row>
    <row r="122" spans="1:8" ht="21.75" thickBot="1">
      <c r="A122" s="81"/>
      <c r="B122" s="93"/>
      <c r="C122" s="87"/>
      <c r="D122" s="87"/>
      <c r="E122" s="87"/>
      <c r="F122" s="83"/>
      <c r="G122" s="83"/>
      <c r="H122" s="60"/>
    </row>
    <row r="123" spans="1:8" ht="62.25" thickBot="1">
      <c r="A123" s="46" t="s">
        <v>175</v>
      </c>
      <c r="B123" s="18" t="s">
        <v>130</v>
      </c>
      <c r="C123" s="11">
        <f>C124+C125+C126</f>
        <v>1566.923</v>
      </c>
      <c r="D123" s="11">
        <f t="shared" ref="D123:E123" si="26">D124+D125+D126</f>
        <v>784.51099999999997</v>
      </c>
      <c r="E123" s="11">
        <f t="shared" si="26"/>
        <v>784.51099999999997</v>
      </c>
      <c r="F123" s="58">
        <f t="shared" ref="F123:F134" si="27">E123/C123*100</f>
        <v>50.066978402895359</v>
      </c>
      <c r="G123" s="59">
        <f t="shared" ref="G123:G127" si="28">E123/D123*100</f>
        <v>100</v>
      </c>
      <c r="H123" s="60"/>
    </row>
    <row r="124" spans="1:8" ht="143.25" thickBot="1">
      <c r="A124" s="46" t="s">
        <v>176</v>
      </c>
      <c r="B124" s="18" t="s">
        <v>131</v>
      </c>
      <c r="C124" s="8">
        <v>1564.8230000000001</v>
      </c>
      <c r="D124" s="8">
        <v>782.41099999999994</v>
      </c>
      <c r="E124" s="8">
        <v>782.41099999999994</v>
      </c>
      <c r="F124" s="58">
        <f t="shared" si="27"/>
        <v>49.999968047504403</v>
      </c>
      <c r="G124" s="59">
        <f t="shared" si="28"/>
        <v>100</v>
      </c>
      <c r="H124" s="62"/>
    </row>
    <row r="125" spans="1:8" ht="163.5" thickBot="1">
      <c r="A125" s="46" t="s">
        <v>177</v>
      </c>
      <c r="B125" s="18" t="s">
        <v>132</v>
      </c>
      <c r="C125" s="50">
        <v>2</v>
      </c>
      <c r="D125" s="50">
        <v>2</v>
      </c>
      <c r="E125" s="50">
        <v>2</v>
      </c>
      <c r="F125" s="59">
        <f t="shared" si="27"/>
        <v>100</v>
      </c>
      <c r="G125" s="59">
        <f t="shared" si="28"/>
        <v>100</v>
      </c>
      <c r="H125" s="62"/>
    </row>
    <row r="126" spans="1:8" ht="81.75" customHeight="1" thickBot="1">
      <c r="A126" s="46" t="s">
        <v>251</v>
      </c>
      <c r="B126" s="18" t="s">
        <v>252</v>
      </c>
      <c r="C126" s="50">
        <v>0.1</v>
      </c>
      <c r="D126" s="50">
        <v>0.1</v>
      </c>
      <c r="E126" s="50">
        <v>0.1</v>
      </c>
      <c r="F126" s="58">
        <f t="shared" si="27"/>
        <v>100</v>
      </c>
      <c r="G126" s="59">
        <f t="shared" si="28"/>
        <v>100</v>
      </c>
      <c r="H126" s="62"/>
    </row>
    <row r="127" spans="1:8" ht="166.7" customHeight="1" thickBot="1">
      <c r="A127" s="45" t="s">
        <v>178</v>
      </c>
      <c r="B127" s="10" t="s">
        <v>232</v>
      </c>
      <c r="C127" s="61">
        <f>C128+C134</f>
        <v>10615.174999999999</v>
      </c>
      <c r="D127" s="61">
        <f>D128+D134</f>
        <v>9189.387999999999</v>
      </c>
      <c r="E127" s="61">
        <f>E128+E134</f>
        <v>9189.387999999999</v>
      </c>
      <c r="F127" s="58">
        <f t="shared" si="27"/>
        <v>86.568407963128251</v>
      </c>
      <c r="G127" s="59">
        <f t="shared" si="28"/>
        <v>100</v>
      </c>
      <c r="H127" s="60"/>
    </row>
    <row r="128" spans="1:8" ht="102.75" customHeight="1" thickBot="1">
      <c r="A128" s="46" t="s">
        <v>179</v>
      </c>
      <c r="B128" s="18" t="s">
        <v>133</v>
      </c>
      <c r="C128" s="61">
        <f>C129+C133</f>
        <v>2080.0450000000001</v>
      </c>
      <c r="D128" s="61">
        <f>D129+D133</f>
        <v>1201.3620000000001</v>
      </c>
      <c r="E128" s="61">
        <f>E129+E133</f>
        <v>1201.3620000000001</v>
      </c>
      <c r="F128" s="58">
        <f t="shared" si="27"/>
        <v>57.756538921032963</v>
      </c>
      <c r="G128" s="59">
        <f t="shared" ref="G128:G156" si="29">E128/D128*100</f>
        <v>100</v>
      </c>
      <c r="H128" s="60"/>
    </row>
    <row r="129" spans="1:8" ht="102.75" thickBot="1">
      <c r="A129" s="46" t="s">
        <v>180</v>
      </c>
      <c r="B129" s="18" t="s">
        <v>134</v>
      </c>
      <c r="C129" s="61">
        <f>C130+C131+C132</f>
        <v>2020.0450000000001</v>
      </c>
      <c r="D129" s="61">
        <f t="shared" ref="D129:E129" si="30">D130+D131+D132</f>
        <v>1141.3620000000001</v>
      </c>
      <c r="E129" s="61">
        <f t="shared" si="30"/>
        <v>1141.3620000000001</v>
      </c>
      <c r="F129" s="58">
        <f t="shared" si="27"/>
        <v>56.501810603229139</v>
      </c>
      <c r="G129" s="59">
        <f t="shared" si="29"/>
        <v>100</v>
      </c>
      <c r="H129" s="60"/>
    </row>
    <row r="130" spans="1:8" ht="21.75" thickBot="1">
      <c r="A130" s="46" t="s">
        <v>181</v>
      </c>
      <c r="B130" s="18" t="s">
        <v>135</v>
      </c>
      <c r="C130" s="50">
        <v>805.803</v>
      </c>
      <c r="D130" s="50">
        <v>336.649</v>
      </c>
      <c r="E130" s="50">
        <v>336.649</v>
      </c>
      <c r="F130" s="63">
        <f t="shared" si="27"/>
        <v>41.778077271988316</v>
      </c>
      <c r="G130" s="59">
        <f>E130/D130*100</f>
        <v>100</v>
      </c>
      <c r="H130" s="60"/>
    </row>
    <row r="131" spans="1:8" ht="98.45" customHeight="1" thickBot="1">
      <c r="A131" s="46" t="s">
        <v>182</v>
      </c>
      <c r="B131" s="18" t="s">
        <v>136</v>
      </c>
      <c r="C131" s="50">
        <v>1199.242</v>
      </c>
      <c r="D131" s="50">
        <v>804.71299999999997</v>
      </c>
      <c r="E131" s="50">
        <v>804.71299999999997</v>
      </c>
      <c r="F131" s="63">
        <f t="shared" si="27"/>
        <v>67.101802638666754</v>
      </c>
      <c r="G131" s="64">
        <f>E131/D131*100</f>
        <v>100</v>
      </c>
      <c r="H131" s="60"/>
    </row>
    <row r="132" spans="1:8" ht="59.25" customHeight="1" thickBot="1">
      <c r="A132" s="74" t="s">
        <v>285</v>
      </c>
      <c r="B132" s="18" t="s">
        <v>286</v>
      </c>
      <c r="C132" s="50">
        <v>15</v>
      </c>
      <c r="D132" s="50">
        <v>0</v>
      </c>
      <c r="E132" s="50">
        <v>0</v>
      </c>
      <c r="F132" s="63">
        <f t="shared" si="27"/>
        <v>0</v>
      </c>
      <c r="G132" s="64" t="e">
        <f>E132/D132*100</f>
        <v>#DIV/0!</v>
      </c>
      <c r="H132" s="60"/>
    </row>
    <row r="133" spans="1:8" ht="123" thickBot="1">
      <c r="A133" s="46" t="s">
        <v>137</v>
      </c>
      <c r="B133" s="18" t="s">
        <v>138</v>
      </c>
      <c r="C133" s="61">
        <v>60</v>
      </c>
      <c r="D133" s="61">
        <v>60</v>
      </c>
      <c r="E133" s="61">
        <v>60</v>
      </c>
      <c r="F133" s="58">
        <f t="shared" si="27"/>
        <v>100</v>
      </c>
      <c r="G133" s="59">
        <f t="shared" si="29"/>
        <v>100</v>
      </c>
      <c r="H133" s="60"/>
    </row>
    <row r="134" spans="1:8" ht="82.5" thickBot="1">
      <c r="A134" s="46" t="s">
        <v>183</v>
      </c>
      <c r="B134" s="18" t="s">
        <v>220</v>
      </c>
      <c r="C134" s="61">
        <f>C135</f>
        <v>8535.1299999999992</v>
      </c>
      <c r="D134" s="61">
        <f>D135</f>
        <v>7988.0259999999998</v>
      </c>
      <c r="E134" s="61">
        <f>E135</f>
        <v>7988.0259999999998</v>
      </c>
      <c r="F134" s="58">
        <f t="shared" si="27"/>
        <v>93.58997461081438</v>
      </c>
      <c r="G134" s="59">
        <f t="shared" si="29"/>
        <v>100</v>
      </c>
      <c r="H134" s="60"/>
    </row>
    <row r="135" spans="1:8" ht="143.25" thickBot="1">
      <c r="A135" s="46" t="s">
        <v>184</v>
      </c>
      <c r="B135" s="18" t="s">
        <v>139</v>
      </c>
      <c r="C135" s="50">
        <f>C136+C138+C137</f>
        <v>8535.1299999999992</v>
      </c>
      <c r="D135" s="50">
        <f t="shared" ref="D135:E135" si="31">D136+D138+D137</f>
        <v>7988.0259999999998</v>
      </c>
      <c r="E135" s="50">
        <f t="shared" si="31"/>
        <v>7988.0259999999998</v>
      </c>
      <c r="F135" s="58">
        <f t="shared" ref="F135:F151" si="32">E135/C135*100</f>
        <v>93.58997461081438</v>
      </c>
      <c r="G135" s="59">
        <f t="shared" si="29"/>
        <v>100</v>
      </c>
      <c r="H135" s="62"/>
    </row>
    <row r="136" spans="1:8" ht="82.5" thickBot="1">
      <c r="A136" s="46" t="s">
        <v>185</v>
      </c>
      <c r="B136" s="18" t="s">
        <v>140</v>
      </c>
      <c r="C136" s="50">
        <v>443.52300000000002</v>
      </c>
      <c r="D136" s="50">
        <v>262.7</v>
      </c>
      <c r="E136" s="50">
        <v>262.7</v>
      </c>
      <c r="F136" s="58">
        <f t="shared" si="32"/>
        <v>59.230299217853414</v>
      </c>
      <c r="G136" s="59">
        <f t="shared" si="29"/>
        <v>100</v>
      </c>
      <c r="H136" s="62"/>
    </row>
    <row r="137" spans="1:8" ht="78" customHeight="1" thickBot="1">
      <c r="A137" s="46" t="s">
        <v>257</v>
      </c>
      <c r="B137" s="18" t="s">
        <v>258</v>
      </c>
      <c r="C137" s="50">
        <v>70.8</v>
      </c>
      <c r="D137" s="50">
        <v>35.4</v>
      </c>
      <c r="E137" s="50">
        <v>35.4</v>
      </c>
      <c r="F137" s="58">
        <f t="shared" si="32"/>
        <v>50</v>
      </c>
      <c r="G137" s="59">
        <f t="shared" si="29"/>
        <v>100</v>
      </c>
      <c r="H137" s="62"/>
    </row>
    <row r="138" spans="1:8" ht="83.25" customHeight="1" thickBot="1">
      <c r="A138" s="46" t="s">
        <v>268</v>
      </c>
      <c r="B138" s="18" t="s">
        <v>269</v>
      </c>
      <c r="C138" s="65">
        <v>8020.8069999999998</v>
      </c>
      <c r="D138" s="50">
        <v>7689.9260000000004</v>
      </c>
      <c r="E138" s="50">
        <v>7689.9260000000004</v>
      </c>
      <c r="F138" s="58">
        <f t="shared" si="32"/>
        <v>95.874716845823627</v>
      </c>
      <c r="G138" s="59">
        <f t="shared" si="29"/>
        <v>100</v>
      </c>
      <c r="H138" s="62"/>
    </row>
    <row r="139" spans="1:8" ht="148.69999999999999" customHeight="1" thickBot="1">
      <c r="A139" s="45" t="s">
        <v>213</v>
      </c>
      <c r="B139" s="10" t="s">
        <v>222</v>
      </c>
      <c r="C139" s="61">
        <f>C140</f>
        <v>7354.0349999999999</v>
      </c>
      <c r="D139" s="61">
        <f>D140</f>
        <v>1941.134</v>
      </c>
      <c r="E139" s="61">
        <f>E140</f>
        <v>1941.134</v>
      </c>
      <c r="F139" s="58">
        <f t="shared" si="32"/>
        <v>26.395495806043893</v>
      </c>
      <c r="G139" s="59">
        <f t="shared" si="29"/>
        <v>100</v>
      </c>
      <c r="H139" s="60"/>
    </row>
    <row r="140" spans="1:8" ht="102.75" thickBot="1">
      <c r="A140" s="46" t="s">
        <v>186</v>
      </c>
      <c r="B140" s="18" t="s">
        <v>221</v>
      </c>
      <c r="C140" s="11">
        <f>C141</f>
        <v>7354.0349999999999</v>
      </c>
      <c r="D140" s="11">
        <f t="shared" ref="D140:E140" si="33">D141</f>
        <v>1941.134</v>
      </c>
      <c r="E140" s="11">
        <f t="shared" si="33"/>
        <v>1941.134</v>
      </c>
      <c r="F140" s="58">
        <f t="shared" si="32"/>
        <v>26.395495806043893</v>
      </c>
      <c r="G140" s="59">
        <f t="shared" si="29"/>
        <v>100</v>
      </c>
      <c r="H140" s="60"/>
    </row>
    <row r="141" spans="1:8" ht="82.5" thickBot="1">
      <c r="A141" s="46" t="s">
        <v>187</v>
      </c>
      <c r="B141" s="18" t="s">
        <v>141</v>
      </c>
      <c r="C141" s="50">
        <f>C142+C143</f>
        <v>7354.0349999999999</v>
      </c>
      <c r="D141" s="50">
        <f t="shared" ref="D141:E141" si="34">D142+D143</f>
        <v>1941.134</v>
      </c>
      <c r="E141" s="50">
        <f t="shared" si="34"/>
        <v>1941.134</v>
      </c>
      <c r="F141" s="58">
        <f t="shared" si="32"/>
        <v>26.395495806043893</v>
      </c>
      <c r="G141" s="59">
        <f t="shared" si="29"/>
        <v>100</v>
      </c>
      <c r="H141" s="62"/>
    </row>
    <row r="142" spans="1:8" ht="153" customHeight="1" thickBot="1">
      <c r="A142" s="46" t="s">
        <v>188</v>
      </c>
      <c r="B142" s="18" t="s">
        <v>142</v>
      </c>
      <c r="C142" s="50">
        <v>2361.623</v>
      </c>
      <c r="D142" s="50">
        <v>1941.134</v>
      </c>
      <c r="E142" s="50">
        <v>1941.134</v>
      </c>
      <c r="F142" s="58">
        <f t="shared" si="32"/>
        <v>82.194914260235436</v>
      </c>
      <c r="G142" s="59">
        <f t="shared" si="29"/>
        <v>100</v>
      </c>
      <c r="H142" s="62"/>
    </row>
    <row r="143" spans="1:8" ht="303.60000000000002" customHeight="1" thickBot="1">
      <c r="A143" s="74" t="s">
        <v>287</v>
      </c>
      <c r="B143" s="18" t="s">
        <v>288</v>
      </c>
      <c r="C143" s="50">
        <v>4992.4120000000003</v>
      </c>
      <c r="D143" s="50">
        <v>0</v>
      </c>
      <c r="E143" s="50">
        <v>0</v>
      </c>
      <c r="F143" s="58">
        <f t="shared" si="32"/>
        <v>0</v>
      </c>
      <c r="G143" s="59" t="e">
        <f t="shared" si="29"/>
        <v>#DIV/0!</v>
      </c>
      <c r="H143" s="62"/>
    </row>
    <row r="144" spans="1:8" ht="130.15" customHeight="1" thickBot="1">
      <c r="A144" s="45" t="s">
        <v>189</v>
      </c>
      <c r="B144" s="10" t="s">
        <v>223</v>
      </c>
      <c r="C144" s="11">
        <f>C146</f>
        <v>507.601</v>
      </c>
      <c r="D144" s="11">
        <f t="shared" ref="D144:E144" si="35">D146</f>
        <v>170.35</v>
      </c>
      <c r="E144" s="11">
        <f t="shared" si="35"/>
        <v>170.35</v>
      </c>
      <c r="F144" s="58">
        <f t="shared" si="32"/>
        <v>33.559823562207328</v>
      </c>
      <c r="G144" s="59">
        <f t="shared" si="29"/>
        <v>100</v>
      </c>
      <c r="H144" s="60"/>
    </row>
    <row r="145" spans="1:8" ht="102.75" thickBot="1">
      <c r="A145" s="46" t="s">
        <v>190</v>
      </c>
      <c r="B145" s="18" t="s">
        <v>224</v>
      </c>
      <c r="C145" s="11">
        <f>C146</f>
        <v>507.601</v>
      </c>
      <c r="D145" s="11">
        <f t="shared" ref="D145:E145" si="36">D146</f>
        <v>170.35</v>
      </c>
      <c r="E145" s="11">
        <f t="shared" si="36"/>
        <v>170.35</v>
      </c>
      <c r="F145" s="58">
        <f t="shared" si="32"/>
        <v>33.559823562207328</v>
      </c>
      <c r="G145" s="59">
        <f t="shared" si="29"/>
        <v>100</v>
      </c>
      <c r="H145" s="60"/>
    </row>
    <row r="146" spans="1:8" ht="143.25" thickBot="1">
      <c r="A146" s="46" t="s">
        <v>191</v>
      </c>
      <c r="B146" s="18" t="s">
        <v>143</v>
      </c>
      <c r="C146" s="61">
        <f>C147+C148+C149</f>
        <v>507.601</v>
      </c>
      <c r="D146" s="61">
        <f>D147+D148+D149</f>
        <v>170.35</v>
      </c>
      <c r="E146" s="61">
        <f>E147+E148+E149</f>
        <v>170.35</v>
      </c>
      <c r="F146" s="58">
        <f t="shared" si="32"/>
        <v>33.559823562207328</v>
      </c>
      <c r="G146" s="59">
        <f t="shared" si="29"/>
        <v>100</v>
      </c>
      <c r="H146" s="60"/>
    </row>
    <row r="147" spans="1:8" ht="82.5" thickBot="1">
      <c r="A147" s="46" t="s">
        <v>192</v>
      </c>
      <c r="B147" s="18" t="s">
        <v>144</v>
      </c>
      <c r="C147" s="50">
        <v>178.43</v>
      </c>
      <c r="D147" s="50">
        <v>5.6</v>
      </c>
      <c r="E147" s="50">
        <v>5.6</v>
      </c>
      <c r="F147" s="63">
        <f t="shared" si="32"/>
        <v>3.1384856806590817</v>
      </c>
      <c r="G147" s="59">
        <f t="shared" si="29"/>
        <v>100</v>
      </c>
      <c r="H147" s="62"/>
    </row>
    <row r="148" spans="1:8" ht="88.5" customHeight="1" thickBot="1">
      <c r="A148" s="46" t="s">
        <v>193</v>
      </c>
      <c r="B148" s="18" t="s">
        <v>145</v>
      </c>
      <c r="C148" s="50">
        <v>229.17099999999999</v>
      </c>
      <c r="D148" s="8">
        <v>122.786</v>
      </c>
      <c r="E148" s="8">
        <v>122.786</v>
      </c>
      <c r="F148" s="63">
        <f t="shared" si="32"/>
        <v>53.578332336988545</v>
      </c>
      <c r="G148" s="59">
        <f t="shared" si="29"/>
        <v>100</v>
      </c>
      <c r="H148" s="60"/>
    </row>
    <row r="149" spans="1:8" ht="154.5" customHeight="1" thickBot="1">
      <c r="A149" s="46" t="s">
        <v>194</v>
      </c>
      <c r="B149" s="18" t="s">
        <v>146</v>
      </c>
      <c r="C149" s="50">
        <v>100</v>
      </c>
      <c r="D149" s="8">
        <v>41.963999999999999</v>
      </c>
      <c r="E149" s="8">
        <v>41.963999999999999</v>
      </c>
      <c r="F149" s="63">
        <f t="shared" si="32"/>
        <v>41.963999999999999</v>
      </c>
      <c r="G149" s="59">
        <f t="shared" si="29"/>
        <v>100</v>
      </c>
      <c r="H149" s="60"/>
    </row>
    <row r="150" spans="1:8" ht="177" customHeight="1" thickBot="1">
      <c r="A150" s="45" t="s">
        <v>195</v>
      </c>
      <c r="B150" s="10" t="s">
        <v>225</v>
      </c>
      <c r="C150" s="61">
        <f>C151+C154+C157+C161</f>
        <v>22</v>
      </c>
      <c r="D150" s="61">
        <f t="shared" ref="D150:E150" si="37">D151+D154+D157+D161</f>
        <v>1.373</v>
      </c>
      <c r="E150" s="61">
        <f t="shared" si="37"/>
        <v>1.373</v>
      </c>
      <c r="F150" s="63">
        <f t="shared" si="32"/>
        <v>6.2409090909090903</v>
      </c>
      <c r="G150" s="59">
        <f t="shared" si="29"/>
        <v>100</v>
      </c>
      <c r="H150" s="60"/>
    </row>
    <row r="151" spans="1:8" ht="186" customHeight="1" thickBot="1">
      <c r="A151" s="46" t="s">
        <v>196</v>
      </c>
      <c r="B151" s="18" t="s">
        <v>147</v>
      </c>
      <c r="C151" s="61">
        <f>C152</f>
        <v>12</v>
      </c>
      <c r="D151" s="61">
        <f t="shared" ref="D151:E151" si="38">D152</f>
        <v>0</v>
      </c>
      <c r="E151" s="61">
        <f t="shared" si="38"/>
        <v>0</v>
      </c>
      <c r="F151" s="63">
        <f t="shared" si="32"/>
        <v>0</v>
      </c>
      <c r="G151" s="59" t="e">
        <f t="shared" si="29"/>
        <v>#DIV/0!</v>
      </c>
      <c r="H151" s="60"/>
    </row>
    <row r="152" spans="1:8" ht="191.25" customHeight="1" thickBot="1">
      <c r="A152" s="46" t="s">
        <v>197</v>
      </c>
      <c r="B152" s="18" t="s">
        <v>271</v>
      </c>
      <c r="C152" s="50">
        <f>C153</f>
        <v>12</v>
      </c>
      <c r="D152" s="50">
        <f t="shared" ref="D152:E152" si="39">D153</f>
        <v>0</v>
      </c>
      <c r="E152" s="50">
        <f t="shared" si="39"/>
        <v>0</v>
      </c>
      <c r="F152" s="63">
        <f t="shared" ref="F152:F156" si="40">E152/C152*100</f>
        <v>0</v>
      </c>
      <c r="G152" s="59" t="e">
        <f t="shared" si="29"/>
        <v>#DIV/0!</v>
      </c>
      <c r="H152" s="62"/>
    </row>
    <row r="153" spans="1:8" ht="62.25" thickBot="1">
      <c r="A153" s="46" t="s">
        <v>198</v>
      </c>
      <c r="B153" s="18" t="s">
        <v>148</v>
      </c>
      <c r="C153" s="50">
        <v>12</v>
      </c>
      <c r="D153" s="50">
        <v>0</v>
      </c>
      <c r="E153" s="50">
        <v>0</v>
      </c>
      <c r="F153" s="63">
        <f t="shared" si="40"/>
        <v>0</v>
      </c>
      <c r="G153" s="59" t="e">
        <f t="shared" si="29"/>
        <v>#DIV/0!</v>
      </c>
      <c r="H153" s="62"/>
    </row>
    <row r="154" spans="1:8" ht="102.75" thickBot="1">
      <c r="A154" s="46" t="s">
        <v>199</v>
      </c>
      <c r="B154" s="10" t="s">
        <v>226</v>
      </c>
      <c r="C154" s="61">
        <f>C155</f>
        <v>4</v>
      </c>
      <c r="D154" s="61">
        <f t="shared" ref="D154:E154" si="41">D155</f>
        <v>0</v>
      </c>
      <c r="E154" s="61">
        <f t="shared" si="41"/>
        <v>0</v>
      </c>
      <c r="F154" s="63">
        <f t="shared" si="40"/>
        <v>0</v>
      </c>
      <c r="G154" s="59" t="e">
        <f t="shared" si="29"/>
        <v>#DIV/0!</v>
      </c>
      <c r="H154" s="60"/>
    </row>
    <row r="155" spans="1:8" ht="102.75" thickBot="1">
      <c r="A155" s="46" t="s">
        <v>200</v>
      </c>
      <c r="B155" s="18" t="s">
        <v>149</v>
      </c>
      <c r="C155" s="50">
        <f>C156</f>
        <v>4</v>
      </c>
      <c r="D155" s="50">
        <f t="shared" ref="D155:E155" si="42">D156</f>
        <v>0</v>
      </c>
      <c r="E155" s="50">
        <f t="shared" si="42"/>
        <v>0</v>
      </c>
      <c r="F155" s="63">
        <f t="shared" si="40"/>
        <v>0</v>
      </c>
      <c r="G155" s="59" t="e">
        <f t="shared" si="29"/>
        <v>#DIV/0!</v>
      </c>
      <c r="H155" s="62"/>
    </row>
    <row r="156" spans="1:8" ht="82.5" thickBot="1">
      <c r="A156" s="46" t="s">
        <v>201</v>
      </c>
      <c r="B156" s="18" t="s">
        <v>150</v>
      </c>
      <c r="C156" s="50">
        <v>4</v>
      </c>
      <c r="D156" s="50">
        <v>0</v>
      </c>
      <c r="E156" s="50">
        <v>0</v>
      </c>
      <c r="F156" s="63">
        <f t="shared" si="40"/>
        <v>0</v>
      </c>
      <c r="G156" s="59" t="e">
        <f t="shared" si="29"/>
        <v>#DIV/0!</v>
      </c>
      <c r="H156" s="62"/>
    </row>
    <row r="157" spans="1:8" ht="69" customHeight="1">
      <c r="A157" s="66"/>
      <c r="B157" s="84" t="s">
        <v>227</v>
      </c>
      <c r="C157" s="86">
        <f>C159</f>
        <v>3</v>
      </c>
      <c r="D157" s="86">
        <f t="shared" ref="D157:E157" si="43">D159</f>
        <v>0</v>
      </c>
      <c r="E157" s="86">
        <f t="shared" si="43"/>
        <v>0</v>
      </c>
      <c r="F157" s="88">
        <v>0</v>
      </c>
      <c r="G157" s="82">
        <v>0</v>
      </c>
      <c r="H157" s="60"/>
    </row>
    <row r="158" spans="1:8" ht="21.75" thickBot="1">
      <c r="A158" s="46" t="s">
        <v>202</v>
      </c>
      <c r="B158" s="85"/>
      <c r="C158" s="87"/>
      <c r="D158" s="87"/>
      <c r="E158" s="87"/>
      <c r="F158" s="89"/>
      <c r="G158" s="83"/>
      <c r="H158" s="60"/>
    </row>
    <row r="159" spans="1:8" ht="62.25" thickBot="1">
      <c r="A159" s="46" t="s">
        <v>203</v>
      </c>
      <c r="B159" s="18" t="s">
        <v>151</v>
      </c>
      <c r="C159" s="50">
        <f>C160</f>
        <v>3</v>
      </c>
      <c r="D159" s="50">
        <f t="shared" ref="D159:E159" si="44">D160</f>
        <v>0</v>
      </c>
      <c r="E159" s="50">
        <f t="shared" si="44"/>
        <v>0</v>
      </c>
      <c r="F159" s="63">
        <v>0</v>
      </c>
      <c r="G159" s="64">
        <v>0</v>
      </c>
      <c r="H159" s="62"/>
    </row>
    <row r="160" spans="1:8" ht="42" thickBot="1">
      <c r="A160" s="46" t="s">
        <v>204</v>
      </c>
      <c r="B160" s="18" t="s">
        <v>152</v>
      </c>
      <c r="C160" s="50">
        <v>3</v>
      </c>
      <c r="D160" s="50">
        <v>0</v>
      </c>
      <c r="E160" s="50">
        <v>0</v>
      </c>
      <c r="F160" s="63">
        <v>0</v>
      </c>
      <c r="G160" s="64">
        <v>0</v>
      </c>
      <c r="H160" s="62"/>
    </row>
    <row r="161" spans="1:8" ht="69" customHeight="1">
      <c r="A161" s="66"/>
      <c r="B161" s="84" t="s">
        <v>228</v>
      </c>
      <c r="C161" s="86">
        <f>C163</f>
        <v>3</v>
      </c>
      <c r="D161" s="86">
        <f t="shared" ref="D161:E161" si="45">D163</f>
        <v>1.373</v>
      </c>
      <c r="E161" s="86">
        <f t="shared" si="45"/>
        <v>1.373</v>
      </c>
      <c r="F161" s="88">
        <f>E161/C161*100</f>
        <v>45.766666666666666</v>
      </c>
      <c r="G161" s="82">
        <f>E161/D161*100</f>
        <v>100</v>
      </c>
      <c r="H161" s="60"/>
    </row>
    <row r="162" spans="1:8" ht="21.75" thickBot="1">
      <c r="A162" s="46" t="s">
        <v>205</v>
      </c>
      <c r="B162" s="85"/>
      <c r="C162" s="87"/>
      <c r="D162" s="87"/>
      <c r="E162" s="87"/>
      <c r="F162" s="89"/>
      <c r="G162" s="83"/>
      <c r="H162" s="60"/>
    </row>
    <row r="163" spans="1:8" ht="82.5" thickBot="1">
      <c r="A163" s="46" t="s">
        <v>206</v>
      </c>
      <c r="B163" s="18" t="s">
        <v>153</v>
      </c>
      <c r="C163" s="50">
        <f>C164</f>
        <v>3</v>
      </c>
      <c r="D163" s="50">
        <f t="shared" ref="D163:E163" si="46">D164</f>
        <v>1.373</v>
      </c>
      <c r="E163" s="50">
        <f t="shared" si="46"/>
        <v>1.373</v>
      </c>
      <c r="F163" s="63">
        <f>E163/C163*100</f>
        <v>45.766666666666666</v>
      </c>
      <c r="G163" s="64">
        <f>E163/D163*100</f>
        <v>100</v>
      </c>
      <c r="H163" s="62"/>
    </row>
    <row r="164" spans="1:8" ht="62.25" thickBot="1">
      <c r="A164" s="46" t="s">
        <v>207</v>
      </c>
      <c r="B164" s="18" t="s">
        <v>154</v>
      </c>
      <c r="C164" s="50">
        <v>3</v>
      </c>
      <c r="D164" s="50">
        <v>1.373</v>
      </c>
      <c r="E164" s="50">
        <v>1.373</v>
      </c>
      <c r="F164" s="63">
        <f>E164/C164*100</f>
        <v>45.766666666666666</v>
      </c>
      <c r="G164" s="64">
        <f>E164/D164*100</f>
        <v>100</v>
      </c>
      <c r="H164" s="62"/>
    </row>
    <row r="165" spans="1:8" ht="123" thickBot="1">
      <c r="A165" s="45" t="s">
        <v>208</v>
      </c>
      <c r="B165" s="10" t="s">
        <v>229</v>
      </c>
      <c r="C165" s="11">
        <f>C166</f>
        <v>5207.2380000000003</v>
      </c>
      <c r="D165" s="61">
        <f t="shared" ref="D165:E165" si="47">D166</f>
        <v>4684.902</v>
      </c>
      <c r="E165" s="61">
        <f t="shared" si="47"/>
        <v>4684.902</v>
      </c>
      <c r="F165" s="58">
        <f>E166/C166*100</f>
        <v>89.969039248830185</v>
      </c>
      <c r="G165" s="64">
        <f>E165/D165*100</f>
        <v>100</v>
      </c>
      <c r="H165" s="60"/>
    </row>
    <row r="166" spans="1:8" ht="82.5" thickBot="1">
      <c r="A166" s="46" t="s">
        <v>209</v>
      </c>
      <c r="B166" s="18" t="s">
        <v>230</v>
      </c>
      <c r="C166" s="8">
        <f>C167</f>
        <v>5207.2380000000003</v>
      </c>
      <c r="D166" s="50">
        <f t="shared" ref="D166:E166" si="48">D167</f>
        <v>4684.902</v>
      </c>
      <c r="E166" s="50">
        <f t="shared" si="48"/>
        <v>4684.902</v>
      </c>
      <c r="F166" s="63">
        <f>E167/C167*100</f>
        <v>89.969039248830185</v>
      </c>
      <c r="G166" s="64">
        <f t="shared" ref="G166:G176" si="49">E166/D166*100</f>
        <v>100</v>
      </c>
      <c r="H166" s="62"/>
    </row>
    <row r="167" spans="1:8" ht="62.25" thickBot="1">
      <c r="A167" s="46" t="s">
        <v>254</v>
      </c>
      <c r="B167" s="18" t="s">
        <v>155</v>
      </c>
      <c r="C167" s="67">
        <f>C168</f>
        <v>5207.2380000000003</v>
      </c>
      <c r="D167" s="50">
        <f t="shared" ref="D167:E167" si="50">D168</f>
        <v>4684.902</v>
      </c>
      <c r="E167" s="50">
        <f t="shared" si="50"/>
        <v>4684.902</v>
      </c>
      <c r="F167" s="63">
        <f t="shared" ref="F167" si="51">E168/C168*100</f>
        <v>89.969039248830185</v>
      </c>
      <c r="G167" s="64">
        <f t="shared" si="49"/>
        <v>100</v>
      </c>
      <c r="H167" s="62"/>
    </row>
    <row r="168" spans="1:8" ht="62.25" thickBot="1">
      <c r="A168" s="46" t="s">
        <v>253</v>
      </c>
      <c r="B168" s="18" t="s">
        <v>156</v>
      </c>
      <c r="C168" s="67">
        <v>5207.2380000000003</v>
      </c>
      <c r="D168" s="50">
        <v>4684.902</v>
      </c>
      <c r="E168" s="50">
        <v>4684.902</v>
      </c>
      <c r="F168" s="63">
        <f>E168/C168*100</f>
        <v>89.969039248830185</v>
      </c>
      <c r="G168" s="64">
        <f t="shared" si="49"/>
        <v>100</v>
      </c>
      <c r="H168" s="62"/>
    </row>
    <row r="169" spans="1:8" ht="102.75" thickBot="1">
      <c r="A169" s="45" t="s">
        <v>210</v>
      </c>
      <c r="B169" s="10" t="s">
        <v>231</v>
      </c>
      <c r="C169" s="11">
        <f>C170</f>
        <v>3041.6170000000002</v>
      </c>
      <c r="D169" s="61">
        <f t="shared" ref="D169:E169" si="52">D170</f>
        <v>3041.6170000000002</v>
      </c>
      <c r="E169" s="61">
        <f t="shared" si="52"/>
        <v>3041.6170000000002</v>
      </c>
      <c r="F169" s="63">
        <f>E169/C169*100</f>
        <v>100</v>
      </c>
      <c r="G169" s="64">
        <f t="shared" si="49"/>
        <v>100</v>
      </c>
      <c r="H169" s="60"/>
    </row>
    <row r="170" spans="1:8" ht="62.25" thickBot="1">
      <c r="A170" s="46" t="s">
        <v>211</v>
      </c>
      <c r="B170" s="10" t="s">
        <v>157</v>
      </c>
      <c r="C170" s="8">
        <f>C171</f>
        <v>3041.6170000000002</v>
      </c>
      <c r="D170" s="50">
        <f t="shared" ref="D170:E170" si="53">D171</f>
        <v>3041.6170000000002</v>
      </c>
      <c r="E170" s="50">
        <f t="shared" si="53"/>
        <v>3041.6170000000002</v>
      </c>
      <c r="F170" s="63">
        <f t="shared" ref="F170:F173" si="54">E170/C170*100</f>
        <v>100</v>
      </c>
      <c r="G170" s="64">
        <f t="shared" si="49"/>
        <v>100</v>
      </c>
      <c r="H170" s="62"/>
    </row>
    <row r="171" spans="1:8" ht="82.5" thickBot="1">
      <c r="A171" s="46" t="s">
        <v>212</v>
      </c>
      <c r="B171" s="18" t="s">
        <v>158</v>
      </c>
      <c r="C171" s="8">
        <f>C172+C173</f>
        <v>3041.6170000000002</v>
      </c>
      <c r="D171" s="50">
        <f t="shared" ref="D171:E171" si="55">D172+D173</f>
        <v>3041.6170000000002</v>
      </c>
      <c r="E171" s="50">
        <f t="shared" si="55"/>
        <v>3041.6170000000002</v>
      </c>
      <c r="F171" s="63">
        <f t="shared" si="54"/>
        <v>100</v>
      </c>
      <c r="G171" s="64">
        <f t="shared" si="49"/>
        <v>100</v>
      </c>
      <c r="H171" s="62"/>
    </row>
    <row r="172" spans="1:8" ht="81" customHeight="1" thickBot="1">
      <c r="A172" s="46" t="s">
        <v>217</v>
      </c>
      <c r="B172" s="68" t="s">
        <v>216</v>
      </c>
      <c r="C172" s="50">
        <v>1435.5160000000001</v>
      </c>
      <c r="D172" s="50">
        <v>1435.5160000000001</v>
      </c>
      <c r="E172" s="50">
        <v>1435.5160000000001</v>
      </c>
      <c r="F172" s="63">
        <f t="shared" si="54"/>
        <v>100</v>
      </c>
      <c r="G172" s="64">
        <f t="shared" si="49"/>
        <v>100</v>
      </c>
      <c r="H172" s="62"/>
    </row>
    <row r="173" spans="1:8" ht="59.25" customHeight="1" thickBot="1">
      <c r="A173" s="46" t="s">
        <v>159</v>
      </c>
      <c r="B173" s="18" t="s">
        <v>160</v>
      </c>
      <c r="C173" s="50">
        <v>1606.1010000000001</v>
      </c>
      <c r="D173" s="50">
        <v>1606.1010000000001</v>
      </c>
      <c r="E173" s="50">
        <v>1606.1010000000001</v>
      </c>
      <c r="F173" s="63">
        <f t="shared" si="54"/>
        <v>100</v>
      </c>
      <c r="G173" s="64">
        <f t="shared" si="49"/>
        <v>100</v>
      </c>
      <c r="H173" s="62"/>
    </row>
    <row r="174" spans="1:8" ht="77.25" customHeight="1" thickBot="1">
      <c r="A174" s="45" t="s">
        <v>246</v>
      </c>
      <c r="B174" s="10" t="s">
        <v>247</v>
      </c>
      <c r="C174" s="61">
        <f>C175+C176</f>
        <v>2</v>
      </c>
      <c r="D174" s="61">
        <f t="shared" ref="D174:E174" si="56">D175+D176</f>
        <v>0</v>
      </c>
      <c r="E174" s="61">
        <f t="shared" si="56"/>
        <v>0</v>
      </c>
      <c r="F174" s="58">
        <v>0</v>
      </c>
      <c r="G174" s="64" t="e">
        <f t="shared" si="49"/>
        <v>#DIV/0!</v>
      </c>
      <c r="H174" s="62"/>
    </row>
    <row r="175" spans="1:8" ht="63.75" customHeight="1" thickBot="1">
      <c r="A175" s="46" t="s">
        <v>244</v>
      </c>
      <c r="B175" s="18" t="s">
        <v>136</v>
      </c>
      <c r="C175" s="50">
        <v>1.7</v>
      </c>
      <c r="D175" s="50">
        <v>0</v>
      </c>
      <c r="E175" s="50">
        <v>0</v>
      </c>
      <c r="F175" s="63">
        <v>0</v>
      </c>
      <c r="G175" s="64" t="e">
        <f t="shared" si="49"/>
        <v>#DIV/0!</v>
      </c>
      <c r="H175" s="62"/>
    </row>
    <row r="176" spans="1:8" ht="37.5" customHeight="1" thickBot="1">
      <c r="A176" s="46" t="s">
        <v>243</v>
      </c>
      <c r="B176" s="18" t="s">
        <v>245</v>
      </c>
      <c r="C176" s="50">
        <v>0.3</v>
      </c>
      <c r="D176" s="50">
        <v>0</v>
      </c>
      <c r="E176" s="50">
        <v>0</v>
      </c>
      <c r="F176" s="63">
        <v>0</v>
      </c>
      <c r="G176" s="64" t="e">
        <f t="shared" si="49"/>
        <v>#DIV/0!</v>
      </c>
      <c r="H176" s="62"/>
    </row>
    <row r="177" spans="1:8" ht="82.5" thickBot="1">
      <c r="A177" s="45">
        <v>9900000000</v>
      </c>
      <c r="B177" s="10" t="s">
        <v>161</v>
      </c>
      <c r="C177" s="61">
        <f>C178+C180</f>
        <v>173.04</v>
      </c>
      <c r="D177" s="61">
        <f t="shared" ref="D177:E177" si="57">D178+D180</f>
        <v>168.03399999999999</v>
      </c>
      <c r="E177" s="61">
        <f t="shared" si="57"/>
        <v>168.03399999999999</v>
      </c>
      <c r="F177" s="63">
        <f>E177/C177*100</f>
        <v>97.107027276930197</v>
      </c>
      <c r="G177" s="59">
        <f>D177/E177*100</f>
        <v>100</v>
      </c>
      <c r="H177" s="60"/>
    </row>
    <row r="178" spans="1:8" ht="79.5" customHeight="1" thickBot="1">
      <c r="A178" s="46" t="s">
        <v>249</v>
      </c>
      <c r="B178" s="18" t="s">
        <v>250</v>
      </c>
      <c r="C178" s="50">
        <f>C179</f>
        <v>168.04</v>
      </c>
      <c r="D178" s="50">
        <f t="shared" ref="D178:E178" si="58">D179</f>
        <v>168.03399999999999</v>
      </c>
      <c r="E178" s="50">
        <f t="shared" si="58"/>
        <v>168.03399999999999</v>
      </c>
      <c r="F178" s="63">
        <f>E178/C178*100</f>
        <v>99.99642942156629</v>
      </c>
      <c r="G178" s="59">
        <f t="shared" ref="G178:G179" si="59">D178/E178*100</f>
        <v>100</v>
      </c>
      <c r="H178" s="60"/>
    </row>
    <row r="179" spans="1:8" ht="42" thickBot="1">
      <c r="A179" s="46" t="s">
        <v>248</v>
      </c>
      <c r="B179" s="18" t="s">
        <v>237</v>
      </c>
      <c r="C179" s="50">
        <v>168.04</v>
      </c>
      <c r="D179" s="8">
        <v>168.03399999999999</v>
      </c>
      <c r="E179" s="8">
        <v>168.03399999999999</v>
      </c>
      <c r="F179" s="63">
        <f>E179/D179*100</f>
        <v>100</v>
      </c>
      <c r="G179" s="59">
        <f t="shared" si="59"/>
        <v>100</v>
      </c>
      <c r="H179" s="60"/>
    </row>
    <row r="180" spans="1:8" ht="21.75" thickBot="1">
      <c r="A180" s="46">
        <v>9920000000</v>
      </c>
      <c r="B180" s="18" t="s">
        <v>77</v>
      </c>
      <c r="C180" s="50">
        <v>5</v>
      </c>
      <c r="D180" s="8">
        <v>0</v>
      </c>
      <c r="E180" s="8">
        <v>0</v>
      </c>
      <c r="F180" s="63">
        <v>0</v>
      </c>
      <c r="G180" s="59">
        <v>0</v>
      </c>
      <c r="H180" s="60"/>
    </row>
    <row r="181" spans="1:8" ht="42" thickBot="1">
      <c r="A181" s="46">
        <v>9920022800</v>
      </c>
      <c r="B181" s="18" t="s">
        <v>162</v>
      </c>
      <c r="C181" s="50">
        <v>5</v>
      </c>
      <c r="D181" s="8">
        <v>0</v>
      </c>
      <c r="E181" s="8">
        <v>0</v>
      </c>
      <c r="F181" s="63">
        <v>0</v>
      </c>
      <c r="G181" s="59">
        <v>0</v>
      </c>
      <c r="H181" s="60"/>
    </row>
    <row r="182" spans="1:8" ht="21.75" thickBot="1">
      <c r="A182" s="69" t="s">
        <v>163</v>
      </c>
      <c r="B182" s="70"/>
      <c r="C182" s="71">
        <f>C169+C165+C150+C144+C139+C127+C111+C177+C174</f>
        <v>34833.303</v>
      </c>
      <c r="D182" s="71">
        <f>D169+D165+D150+D144+D139+D127+D111+D177+D174</f>
        <v>24314.237999999998</v>
      </c>
      <c r="E182" s="71">
        <f>E169+E165+E150+E144+E139+E127+E111+E177+E174</f>
        <v>24314.237999999998</v>
      </c>
      <c r="F182" s="58">
        <f>E182/C182*100</f>
        <v>69.801700975643911</v>
      </c>
      <c r="G182" s="59">
        <v>100</v>
      </c>
      <c r="H182" s="60"/>
    </row>
    <row r="183" spans="1:8">
      <c r="A183" s="72"/>
    </row>
  </sheetData>
  <mergeCells count="32">
    <mergeCell ref="E79:I79"/>
    <mergeCell ref="E105:G105"/>
    <mergeCell ref="E1:G1"/>
    <mergeCell ref="B120:B122"/>
    <mergeCell ref="D120:D122"/>
    <mergeCell ref="E120:E122"/>
    <mergeCell ref="F120:F122"/>
    <mergeCell ref="C120:C122"/>
    <mergeCell ref="A2:G2"/>
    <mergeCell ref="G120:G122"/>
    <mergeCell ref="A5:A6"/>
    <mergeCell ref="B5:B6"/>
    <mergeCell ref="C5:D5"/>
    <mergeCell ref="E5:E6"/>
    <mergeCell ref="F5:F6"/>
    <mergeCell ref="G5:G6"/>
    <mergeCell ref="G82:I82"/>
    <mergeCell ref="A80:G80"/>
    <mergeCell ref="A107:G107"/>
    <mergeCell ref="A120:A122"/>
    <mergeCell ref="G161:G162"/>
    <mergeCell ref="B157:B158"/>
    <mergeCell ref="C157:C158"/>
    <mergeCell ref="D157:D158"/>
    <mergeCell ref="E157:E158"/>
    <mergeCell ref="F157:F158"/>
    <mergeCell ref="G157:G158"/>
    <mergeCell ref="B161:B162"/>
    <mergeCell ref="C161:C162"/>
    <mergeCell ref="D161:D162"/>
    <mergeCell ref="E161:E162"/>
    <mergeCell ref="F161:F162"/>
  </mergeCells>
  <pageMargins left="0.7" right="0.7" top="0.75" bottom="0.75" header="0.3" footer="0.3"/>
  <pageSetup paperSize="9" scale="36" orientation="portrait" r:id="rId1"/>
  <rowBreaks count="3" manualBreakCount="3">
    <brk id="29" max="8" man="1"/>
    <brk id="77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2024-04-08T06:00:56Z</cp:lastPrinted>
  <dcterms:created xsi:type="dcterms:W3CDTF">2021-07-06T15:30:06Z</dcterms:created>
  <dcterms:modified xsi:type="dcterms:W3CDTF">2024-10-23T06:12:55Z</dcterms:modified>
</cp:coreProperties>
</file>