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Лист1!$A$1:$I$188</definedName>
  </definedNames>
  <calcPr calcId="124519"/>
</workbook>
</file>

<file path=xl/calcChain.xml><?xml version="1.0" encoding="utf-8"?>
<calcChain xmlns="http://schemas.openxmlformats.org/spreadsheetml/2006/main">
  <c r="D130" i="1"/>
  <c r="E130"/>
  <c r="C130"/>
  <c r="G133"/>
  <c r="F133"/>
  <c r="D137"/>
  <c r="E137"/>
  <c r="E136" s="1"/>
  <c r="C137"/>
  <c r="C136" s="1"/>
  <c r="F139"/>
  <c r="G139"/>
  <c r="D158"/>
  <c r="E158"/>
  <c r="D146"/>
  <c r="G126"/>
  <c r="G125"/>
  <c r="G120"/>
  <c r="F120"/>
  <c r="C65"/>
  <c r="D44"/>
  <c r="E44"/>
  <c r="C44"/>
  <c r="F48"/>
  <c r="G48"/>
  <c r="F25"/>
  <c r="G25"/>
  <c r="E18"/>
  <c r="F178"/>
  <c r="F179"/>
  <c r="D116"/>
  <c r="D113" s="1"/>
  <c r="E116"/>
  <c r="E113" s="1"/>
  <c r="D177"/>
  <c r="E177"/>
  <c r="E176" s="1"/>
  <c r="E175" s="1"/>
  <c r="F174"/>
  <c r="F173"/>
  <c r="D150"/>
  <c r="E150"/>
  <c r="D136"/>
  <c r="F135"/>
  <c r="G135"/>
  <c r="F90"/>
  <c r="G90"/>
  <c r="D18"/>
  <c r="G47"/>
  <c r="G46"/>
  <c r="G38"/>
  <c r="F38"/>
  <c r="G36"/>
  <c r="G34"/>
  <c r="G35"/>
  <c r="G33"/>
  <c r="F35"/>
  <c r="F36"/>
  <c r="C143"/>
  <c r="C142" s="1"/>
  <c r="D129"/>
  <c r="E129"/>
  <c r="D123"/>
  <c r="E123"/>
  <c r="C123"/>
  <c r="F126"/>
  <c r="G185"/>
  <c r="F185"/>
  <c r="F170"/>
  <c r="D184"/>
  <c r="D183" s="1"/>
  <c r="E184"/>
  <c r="E183" s="1"/>
  <c r="C184"/>
  <c r="D180"/>
  <c r="E180"/>
  <c r="C180"/>
  <c r="C173"/>
  <c r="C172" s="1"/>
  <c r="C171" s="1"/>
  <c r="C150"/>
  <c r="G154"/>
  <c r="G153"/>
  <c r="F154"/>
  <c r="F153"/>
  <c r="C129"/>
  <c r="C116"/>
  <c r="C113" s="1"/>
  <c r="H101"/>
  <c r="I101"/>
  <c r="F85"/>
  <c r="G85"/>
  <c r="E85"/>
  <c r="I87"/>
  <c r="H87"/>
  <c r="G70"/>
  <c r="F70"/>
  <c r="D69"/>
  <c r="E69"/>
  <c r="C69"/>
  <c r="G64"/>
  <c r="D53"/>
  <c r="E53"/>
  <c r="C53"/>
  <c r="G55"/>
  <c r="F55"/>
  <c r="E45"/>
  <c r="D45"/>
  <c r="D37"/>
  <c r="E37"/>
  <c r="C37"/>
  <c r="C32" s="1"/>
  <c r="F23"/>
  <c r="G23"/>
  <c r="F22"/>
  <c r="G22"/>
  <c r="C18"/>
  <c r="G140"/>
  <c r="E90"/>
  <c r="E72"/>
  <c r="C72"/>
  <c r="C60"/>
  <c r="D60"/>
  <c r="E60"/>
  <c r="G50"/>
  <c r="F50"/>
  <c r="E49"/>
  <c r="D49"/>
  <c r="C49"/>
  <c r="F40"/>
  <c r="G115"/>
  <c r="F115"/>
  <c r="C177"/>
  <c r="C176" s="1"/>
  <c r="F176" s="1"/>
  <c r="D176"/>
  <c r="D175" s="1"/>
  <c r="D173"/>
  <c r="D172" s="1"/>
  <c r="D171" s="1"/>
  <c r="E173"/>
  <c r="E172" s="1"/>
  <c r="E171" s="1"/>
  <c r="G170"/>
  <c r="D169"/>
  <c r="D167" s="1"/>
  <c r="E169"/>
  <c r="C169"/>
  <c r="C167" s="1"/>
  <c r="D165"/>
  <c r="D163" s="1"/>
  <c r="E165"/>
  <c r="E163" s="1"/>
  <c r="C165"/>
  <c r="C163" s="1"/>
  <c r="D161"/>
  <c r="D160" s="1"/>
  <c r="E161"/>
  <c r="C161"/>
  <c r="C160" s="1"/>
  <c r="F162"/>
  <c r="F159"/>
  <c r="G162"/>
  <c r="G159"/>
  <c r="G155"/>
  <c r="G151"/>
  <c r="G152"/>
  <c r="G144"/>
  <c r="G147"/>
  <c r="G138"/>
  <c r="G134"/>
  <c r="G131"/>
  <c r="G132"/>
  <c r="G127"/>
  <c r="G124"/>
  <c r="G119"/>
  <c r="G118"/>
  <c r="G117"/>
  <c r="G114"/>
  <c r="F155"/>
  <c r="D157"/>
  <c r="C158"/>
  <c r="C157" s="1"/>
  <c r="F152"/>
  <c r="F151"/>
  <c r="F147"/>
  <c r="F144"/>
  <c r="F140"/>
  <c r="E146"/>
  <c r="C146"/>
  <c r="C145" s="1"/>
  <c r="D143"/>
  <c r="E143"/>
  <c r="F138"/>
  <c r="F134"/>
  <c r="G41"/>
  <c r="G39"/>
  <c r="F39"/>
  <c r="G31"/>
  <c r="F31"/>
  <c r="F169" l="1"/>
  <c r="C141"/>
  <c r="F177"/>
  <c r="F172"/>
  <c r="F171"/>
  <c r="G45"/>
  <c r="F184"/>
  <c r="F129"/>
  <c r="G183"/>
  <c r="D128"/>
  <c r="G37"/>
  <c r="C128"/>
  <c r="E112"/>
  <c r="E111" s="1"/>
  <c r="C183"/>
  <c r="F183" s="1"/>
  <c r="G184"/>
  <c r="E128"/>
  <c r="G69"/>
  <c r="F137"/>
  <c r="F136"/>
  <c r="F69"/>
  <c r="D112"/>
  <c r="D111" s="1"/>
  <c r="D156"/>
  <c r="C112"/>
  <c r="G158"/>
  <c r="C156"/>
  <c r="F49"/>
  <c r="G49"/>
  <c r="G116"/>
  <c r="F143"/>
  <c r="E157"/>
  <c r="G137"/>
  <c r="F146"/>
  <c r="G123"/>
  <c r="G136"/>
  <c r="F158"/>
  <c r="G146"/>
  <c r="G161"/>
  <c r="G143"/>
  <c r="E160"/>
  <c r="G160" s="1"/>
  <c r="G169"/>
  <c r="E167"/>
  <c r="F167" s="1"/>
  <c r="F161"/>
  <c r="F21"/>
  <c r="G21"/>
  <c r="G11"/>
  <c r="G157" l="1"/>
  <c r="E156"/>
  <c r="F160"/>
  <c r="F157"/>
  <c r="G167"/>
  <c r="G156" l="1"/>
  <c r="F156"/>
  <c r="D65"/>
  <c r="F131"/>
  <c r="F132"/>
  <c r="F127"/>
  <c r="F125"/>
  <c r="F124"/>
  <c r="F123"/>
  <c r="F118"/>
  <c r="F119"/>
  <c r="F114"/>
  <c r="F116"/>
  <c r="F117"/>
  <c r="C175"/>
  <c r="F175" s="1"/>
  <c r="D145"/>
  <c r="E145"/>
  <c r="D142"/>
  <c r="E142"/>
  <c r="I86"/>
  <c r="I89"/>
  <c r="I90"/>
  <c r="I91"/>
  <c r="I93"/>
  <c r="I95"/>
  <c r="I98"/>
  <c r="I99"/>
  <c r="I100"/>
  <c r="H86"/>
  <c r="H88"/>
  <c r="H89"/>
  <c r="H90"/>
  <c r="H91"/>
  <c r="H93"/>
  <c r="H95"/>
  <c r="H96"/>
  <c r="H98"/>
  <c r="H99"/>
  <c r="H100"/>
  <c r="G97"/>
  <c r="F97"/>
  <c r="E97"/>
  <c r="F94"/>
  <c r="G94"/>
  <c r="E94"/>
  <c r="F92"/>
  <c r="F102" s="1"/>
  <c r="G92"/>
  <c r="G102" s="1"/>
  <c r="E92"/>
  <c r="E75"/>
  <c r="C75"/>
  <c r="G54"/>
  <c r="G57"/>
  <c r="G61"/>
  <c r="G63"/>
  <c r="G66"/>
  <c r="G67"/>
  <c r="G68"/>
  <c r="F54"/>
  <c r="F56"/>
  <c r="F57"/>
  <c r="F61"/>
  <c r="F63"/>
  <c r="F64"/>
  <c r="F66"/>
  <c r="F67"/>
  <c r="F68"/>
  <c r="E65"/>
  <c r="D62"/>
  <c r="E62"/>
  <c r="C62"/>
  <c r="D58"/>
  <c r="C58"/>
  <c r="G59"/>
  <c r="G30"/>
  <c r="G43"/>
  <c r="F30"/>
  <c r="F33"/>
  <c r="F34"/>
  <c r="F41"/>
  <c r="F43"/>
  <c r="F45"/>
  <c r="F46"/>
  <c r="F47"/>
  <c r="D32"/>
  <c r="E32"/>
  <c r="F32" s="1"/>
  <c r="D42"/>
  <c r="E42"/>
  <c r="C42"/>
  <c r="D29"/>
  <c r="E29"/>
  <c r="C29"/>
  <c r="C28" s="1"/>
  <c r="G9"/>
  <c r="G10"/>
  <c r="G12"/>
  <c r="G13"/>
  <c r="G14"/>
  <c r="G15"/>
  <c r="G16"/>
  <c r="G17"/>
  <c r="G19"/>
  <c r="G20"/>
  <c r="G24"/>
  <c r="F9"/>
  <c r="F10"/>
  <c r="F11"/>
  <c r="F12"/>
  <c r="F13"/>
  <c r="F14"/>
  <c r="F15"/>
  <c r="F16"/>
  <c r="F17"/>
  <c r="F19"/>
  <c r="F20"/>
  <c r="F24"/>
  <c r="E8"/>
  <c r="E26" s="1"/>
  <c r="D8"/>
  <c r="D26" s="1"/>
  <c r="C8"/>
  <c r="E141" l="1"/>
  <c r="D141"/>
  <c r="G32"/>
  <c r="C71"/>
  <c r="E102"/>
  <c r="G44"/>
  <c r="G142"/>
  <c r="F145"/>
  <c r="G145"/>
  <c r="D149"/>
  <c r="D148"/>
  <c r="G150"/>
  <c r="E148"/>
  <c r="E188" s="1"/>
  <c r="G112"/>
  <c r="G113"/>
  <c r="C149"/>
  <c r="C148"/>
  <c r="G130"/>
  <c r="G129"/>
  <c r="E149"/>
  <c r="F150"/>
  <c r="F142"/>
  <c r="F42"/>
  <c r="G62"/>
  <c r="H94"/>
  <c r="I85"/>
  <c r="E28"/>
  <c r="E27" s="1"/>
  <c r="E51" s="1"/>
  <c r="I92"/>
  <c r="F130"/>
  <c r="C27"/>
  <c r="G42"/>
  <c r="D28"/>
  <c r="D27" s="1"/>
  <c r="I94"/>
  <c r="F113"/>
  <c r="I97"/>
  <c r="H97"/>
  <c r="H92"/>
  <c r="G84"/>
  <c r="H85"/>
  <c r="F44"/>
  <c r="F37"/>
  <c r="G29"/>
  <c r="F29"/>
  <c r="F18"/>
  <c r="G18"/>
  <c r="C26"/>
  <c r="F8"/>
  <c r="F62"/>
  <c r="D71"/>
  <c r="F60"/>
  <c r="G60"/>
  <c r="E58"/>
  <c r="G58" s="1"/>
  <c r="F59"/>
  <c r="F53"/>
  <c r="G53"/>
  <c r="F65"/>
  <c r="G65"/>
  <c r="G8"/>
  <c r="D188" l="1"/>
  <c r="C111"/>
  <c r="C188" s="1"/>
  <c r="F188" s="1"/>
  <c r="G149"/>
  <c r="G148"/>
  <c r="G128"/>
  <c r="G141"/>
  <c r="F148"/>
  <c r="F149"/>
  <c r="F141"/>
  <c r="F27"/>
  <c r="F128"/>
  <c r="F112"/>
  <c r="F84"/>
  <c r="I84" s="1"/>
  <c r="I102"/>
  <c r="H102"/>
  <c r="E84"/>
  <c r="H84" s="1"/>
  <c r="G27"/>
  <c r="G28"/>
  <c r="D51"/>
  <c r="F28"/>
  <c r="C51"/>
  <c r="F58"/>
  <c r="E71"/>
  <c r="G26"/>
  <c r="F26"/>
  <c r="F111" l="1"/>
  <c r="G51"/>
  <c r="F51"/>
  <c r="F71"/>
</calcChain>
</file>

<file path=xl/sharedStrings.xml><?xml version="1.0" encoding="utf-8"?>
<sst xmlns="http://schemas.openxmlformats.org/spreadsheetml/2006/main" count="355" uniqueCount="299">
  <si>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</si>
  <si>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</si>
  <si>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</si>
  <si>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</si>
  <si>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</si>
  <si>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</si>
  <si>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</si>
  <si>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</si>
  <si>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</si>
  <si>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</si>
  <si>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</si>
  <si>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</si>
  <si>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</si>
  <si>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</si>
  <si>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</si>
  <si>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</si>
  <si>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</si>
  <si>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</si>
  <si>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</si>
  <si>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</si>
  <si>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</si>
  <si>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</si>
  <si>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</si>
  <si>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</si>
  <si>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</si>
  <si>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</si>
  <si>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</si>
  <si>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</si>
  <si>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</si>
  <si>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</si>
  <si>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</si>
  <si>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</si>
  <si>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</si>
  <si>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</si>
  <si>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</si>
  <si>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</si>
  <si>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</si>
  <si>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</si>
  <si>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</si>
  <si>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</si>
  <si>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</si>
  <si>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</si>
  <si>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</si>
  <si>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</si>
  <si>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</si>
  <si>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</si>
  <si>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</si>
  <si>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</si>
  <si>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</si>
  <si>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</si>
  <si>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</si>
  <si>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</si>
  <si>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</si>
  <si>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</si>
  <si>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</si>
  <si>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</si>
  <si>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</si>
  <si>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</si>
  <si>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</si>
  <si>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</si>
  <si>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</si>
  <si>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</si>
  <si>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</si>
  <si>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</si>
  <si>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</si>
  <si>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</si>
  <si>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</si>
  <si>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</si>
  <si>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</si>
  <si>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</si>
  <si>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</si>
  <si>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</si>
  <si>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</si>
  <si>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</si>
  <si>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</si>
  <si>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</si>
  <si>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</si>
  <si>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</si>
  <si>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</si>
  <si>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</si>
  <si>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</si>
  <si>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</si>
  <si>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</si>
  <si>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</si>
  <si>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</si>
  <si>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</si>
  <si>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</si>
  <si>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</si>
  <si>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</si>
  <si>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</si>
  <si>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</si>
  <si>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</si>
  <si>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</si>
  <si>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</si>
  <si>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</si>
  <si>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</si>
  <si>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</si>
  <si>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</si>
  <si>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</si>
  <si>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</si>
  <si>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</si>
  <si>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</si>
  <si>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</si>
  <si>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</si>
  <si>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</si>
  <si>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</si>
  <si>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</si>
  <si>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</si>
  <si>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</si>
  <si>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</si>
  <si>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</si>
  <si>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</si>
  <si>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</si>
  <si>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</si>
  <si>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</si>
  <si>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</si>
  <si>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</si>
  <si>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</si>
  <si>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</si>
  <si>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</si>
  <si>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</si>
  <si>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</si>
  <si>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</si>
  <si>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</si>
  <si>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</si>
  <si>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</si>
  <si>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</si>
  <si>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</si>
  <si>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</si>
  <si>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</si>
  <si>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</si>
  <si>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</si>
  <si>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</si>
  <si>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</si>
  <si>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</si>
  <si>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</si>
  <si>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</si>
  <si>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</si>
  <si>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</si>
  <si>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</si>
  <si>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</si>
  <si>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</si>
  <si>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</si>
  <si>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</si>
  <si>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</si>
  <si>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</si>
  <si>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</si>
  <si>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</si>
  <si>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</si>
  <si>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</si>
  <si>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</si>
  <si>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</si>
  <si>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</si>
  <si>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</si>
  <si>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</si>
  <si>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</si>
  <si>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</si>
  <si>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</si>
  <si>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</si>
  <si>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</si>
  <si>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</si>
  <si>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</si>
  <si>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</si>
  <si>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</si>
  <si>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</si>
  <si>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</si>
  <si>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</si>
  <si>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</si>
  <si>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</si>
  <si>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</si>
  <si>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</si>
  <si>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</si>
  <si>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</si>
  <si>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</si>
  <si>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</si>
  <si>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</si>
  <si>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</si>
  <si>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</si>
  <si>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</si>
  <si>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</si>
  <si>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</si>
  <si>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</si>
  <si>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</si>
  <si>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</si>
  <si>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</si>
  <si>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</si>
  <si>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</si>
  <si>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</si>
  <si>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</si>
  <si>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</si>
  <si>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</si>
  <si>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</si>
  <si>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</si>
  <si>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</si>
  <si>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</si>
  <si>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</si>
  <si>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</si>
  <si>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</si>
  <si>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</si>
  <si>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</si>
  <si>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</si>
  <si>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</si>
  <si>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</si>
  <si>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</si>
  <si>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</si>
  <si>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</si>
  <si>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</si>
  <si>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</si>
  <si>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</si>
  <si>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</si>
  <si>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</si>
  <si>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</si>
  <si>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</si>
  <si>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</si>
  <si>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</si>
  <si>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</si>
  <si>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</si>
  <si>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</si>
  <si>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</si>
  <si>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</si>
  <si>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</si>
  <si>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</si>
  <si>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</si>
  <si>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</si>
  <si>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</si>
  <si>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</si>
  <si>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</si>
  <si>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</si>
  <si>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</si>
  <si>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</si>
  <si>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</si>
  <si>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</si>
  <si>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</si>
  <si>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</si>
  <si>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</si>
  <si>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</si>
  <si>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</si>
  <si>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</si>
  <si>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</si>
  <si>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</si>
  <si>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</si>
  <si>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</si>
  <si>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</si>
  <si>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План на 2023 год</t>
  </si>
  <si>
    <t>Доходы, поступающие в порядке возмещения расходов, понесенных в связи с эксплуатацией имущества сельских поселений</t>
  </si>
  <si>
    <t>Доходы от продажи земельных участков, находящихся в собственности сельских поселений</t>
  </si>
  <si>
    <t>000 202 29999 10 9282 150</t>
  </si>
  <si>
    <t>Прочие субсидии бюджетам сельских поселений на капитальный ремонт сетей и сооружений водоотведения в населенных пунктах Пензенской области</t>
  </si>
  <si>
    <t>Субсидии бюджетам сельских поселений из бюджета Бековского района Пензенской области на строительство, реконструкцию, капитальный, текущий ремонт объектов дорожной коммунальной инфраструктуры и объектов социально-культурного назначения</t>
  </si>
  <si>
    <t>000 202 29900 10 9020 150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</si>
  <si>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</si>
  <si>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</si>
  <si>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</si>
  <si>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</si>
  <si>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</si>
  <si>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</si>
  <si>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</si>
  <si>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0410179021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</si>
  <si>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 за счет субсидии из бюджета Бековского района Пензенской области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</si>
  <si>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</si>
  <si>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0410179022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</si>
  <si>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</si>
  <si>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</si>
  <si>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</si>
  <si>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</si>
  <si>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</si>
  <si>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</si>
  <si>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</si>
  <si>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</si>
  <si>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</si>
  <si>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</si>
  <si>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02301S1310</t>
  </si>
  <si>
    <t>02201S1420</t>
  </si>
  <si>
    <t>Расходы на премирование территорий - победителей конкурса на звание «Самое благоустроенное муниципальное образование Пензенской области»</t>
  </si>
  <si>
    <t>Расходы на капитальный ремонт сетей и сооружений водоотведения в населенных пунктах Пензенской области</t>
  </si>
  <si>
    <t>061F255550</t>
  </si>
  <si>
    <t>061F200000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</si>
  <si>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3 квартал 2023 года»
от   05.10.2023г.  № 165
</t>
  </si>
  <si>
    <t xml:space="preserve">
ОТЧЕТ
ОБ ИСПОЛНЕНИИ БЮДЖЕТА РУССО-КАМЕШКИРСКОГО СЕЛЬСОВЕТА
КАМЕШКИРСКОГО РАЙОНА ПЕНЗЕНСКОЙ ОБЛАСТИ ЗА 3 квартал  2023 года
</t>
  </si>
  <si>
    <t>901 116 07010 10 0000 140</t>
  </si>
  <si>
    <t>901 114 06025 10 0000 430</t>
  </si>
  <si>
    <t>901 113 02065 10 0000 130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</si>
  <si>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</si>
  <si>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901 202 49999 10 9453 150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</si>
  <si>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"Самое благоустроенное муниципальное образование Пензенской области"</t>
  </si>
  <si>
    <t xml:space="preserve">Ведомственная структура расходов бюджета Русско-Камешкирского сельсовета 
Камешкирского района Пензенской области за 3 кватрал 2023 год                                                                                                                                                                                        
</t>
  </si>
  <si>
    <t>План за 3 квартал  2023 года</t>
  </si>
  <si>
    <t>Исполнено за 3 картал 2023 года</t>
  </si>
  <si>
    <t xml:space="preserve"> 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</si>
  <si>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3 квартал 2023 года»
                от 05.10.2023г №165
</t>
  </si>
  <si>
    <t>План за 3 квартал 2023 года</t>
  </si>
  <si>
    <t>Исполнено за 3 квартал 2023 года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</si>
  <si>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</si>
  <si>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</si>
  <si>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0220168430</t>
  </si>
  <si>
    <t>Расходы по обустройству мест для сбора ТБО</t>
  </si>
  <si>
    <r>
      <t>Прочие безвозмездные поступления</t>
    </r>
    <r>
      <rPr>
        <sz val="16"/>
        <color rgb="FF000000"/>
        <rFont val="Times New Roman"/>
        <family val="1"/>
        <charset val="204"/>
      </rPr>
      <t xml:space="preserve"> в бюджеты сельских поселений</t>
    </r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</si>
  <si>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3 квартал 2023 года»
от 05.10.2023г.  №</t>
    </r>
    <r>
      <rPr>
        <sz val="16"/>
        <rFont val="Times New Roman"/>
        <family val="1"/>
        <charset val="204"/>
      </rPr>
      <t xml:space="preserve"> 165</t>
    </r>
    <r>
      <rPr>
        <sz val="16"/>
        <color theme="1"/>
        <rFont val="Times New Roman"/>
        <family val="1"/>
        <charset val="204"/>
      </rPr>
      <t xml:space="preserve">
</t>
    </r>
  </si>
  <si>
    <r>
      <t xml:space="preserve">Основное мероприятие «Формирование у жителей 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</si>
</sst>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7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5" fontId="2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5" fontId="3" fillId="3" borderId="5" xfId="0" applyNumberFormat="1" applyFont="1" applyFill="1" applyBorder="1" applyAlignment="1">
      <alignment horizontal="right" wrapText="1"/>
    </xf>
    <xf numFmtId="164" fontId="3" fillId="3" borderId="5" xfId="0" applyNumberFormat="1" applyFont="1" applyFill="1" applyBorder="1" applyAlignment="1">
      <alignment horizontal="right" wrapText="1"/>
    </xf>
    <xf numFmtId="164" fontId="3" fillId="3" borderId="0" xfId="0" applyNumberFormat="1" applyFont="1" applyFill="1" applyBorder="1" applyAlignment="1">
      <alignment horizontal="right" wrapText="1"/>
    </xf>
    <xf numFmtId="0" fontId="1" fillId="3" borderId="0" xfId="0" applyFont="1" applyFill="1"/>
    <xf numFmtId="165" fontId="1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165" fontId="3" fillId="0" borderId="9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165" fontId="5" fillId="0" borderId="5" xfId="0" applyNumberFormat="1" applyFont="1" applyFill="1" applyBorder="1" applyAlignment="1">
      <alignment wrapText="1"/>
    </xf>
    <xf numFmtId="165" fontId="5" fillId="0" borderId="5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5" fontId="2" fillId="0" borderId="5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3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3" fillId="0" borderId="2" xfId="0" applyNumberFormat="1" applyFont="1" applyBorder="1" applyAlignment="1">
      <alignment horizontal="center" wrapText="1"/>
    </xf>
    <xf numFmtId="166" fontId="3" fillId="0" borderId="7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9"/>
  <sheetViews>
    <sheetView tabSelected="1" view="pageBreakPreview" topLeftCell="A112" zoomScale="50" zoomScaleSheetLayoutView="50" workbookViewId="0">
      <selection activeCell="M86" sqref="M86"/>
    </sheetView>
  </sheetViews>
  <sheetFormatPr defaultRowHeight="21"/>
  <cols>
    <col min="1" max="1" width="40.85546875" style="1" customWidth="1"/>
    <col min="2" max="2" width="52" style="1" customWidth="1"/>
    <col min="3" max="3" width="16.28515625" style="1" customWidth="1"/>
    <col min="4" max="4" width="17.140625" style="1" customWidth="1"/>
    <col min="5" max="5" width="17.42578125" style="1" customWidth="1"/>
    <col min="6" max="6" width="17.28515625" style="1" customWidth="1"/>
    <col min="7" max="7" width="17.42578125" style="1" customWidth="1"/>
    <col min="8" max="8" width="14.140625" style="1" customWidth="1"/>
    <col min="9" max="9" width="11.5703125" style="1" customWidth="1"/>
    <col min="10" max="10" width="10.85546875" style="1" bestFit="1" customWidth="1"/>
    <col min="11" max="16384" width="9.140625" style="1"/>
  </cols>
  <sheetData>
    <row r="1" spans="1:9" ht="162.75" customHeight="1">
      <c r="E1" s="77" t="s">
        <v>277</v>
      </c>
      <c r="F1" s="77"/>
      <c r="G1" s="77"/>
      <c r="H1" s="2"/>
      <c r="I1" s="2"/>
    </row>
    <row r="2" spans="1:9" ht="117.75" customHeight="1">
      <c r="A2" s="87" t="s">
        <v>278</v>
      </c>
      <c r="B2" s="87"/>
      <c r="C2" s="87"/>
      <c r="D2" s="87"/>
      <c r="E2" s="87"/>
      <c r="F2" s="87"/>
      <c r="G2" s="87"/>
      <c r="H2" s="3"/>
    </row>
    <row r="4" spans="1:9" ht="21.75" thickBot="1">
      <c r="G4" s="1" t="s">
        <v>170</v>
      </c>
    </row>
    <row r="5" spans="1:9" ht="127.5" customHeight="1" thickBot="1">
      <c r="A5" s="88" t="s">
        <v>0</v>
      </c>
      <c r="B5" s="88" t="s">
        <v>1</v>
      </c>
      <c r="C5" s="90" t="s">
        <v>2</v>
      </c>
      <c r="D5" s="91"/>
      <c r="E5" s="88" t="s">
        <v>3</v>
      </c>
      <c r="F5" s="88" t="s">
        <v>4</v>
      </c>
      <c r="G5" s="88" t="s">
        <v>5</v>
      </c>
      <c r="H5" s="4"/>
    </row>
    <row r="6" spans="1:9" ht="62.25" hidden="1" thickBot="1">
      <c r="A6" s="89"/>
      <c r="B6" s="89"/>
      <c r="C6" s="5" t="s">
        <v>6</v>
      </c>
      <c r="D6" s="5" t="s">
        <v>7</v>
      </c>
      <c r="E6" s="89"/>
      <c r="F6" s="89"/>
      <c r="G6" s="89"/>
      <c r="H6" s="4"/>
    </row>
    <row r="7" spans="1:9" ht="0.75" customHeight="1" thickBot="1">
      <c r="A7" s="6"/>
      <c r="B7" s="7" t="s">
        <v>8</v>
      </c>
      <c r="C7" s="8"/>
      <c r="D7" s="9"/>
      <c r="E7" s="9"/>
      <c r="F7" s="9"/>
      <c r="G7" s="9"/>
      <c r="H7" s="10"/>
    </row>
    <row r="8" spans="1:9" ht="48.75" customHeight="1" thickBot="1">
      <c r="A8" s="6"/>
      <c r="B8" s="7" t="s">
        <v>9</v>
      </c>
      <c r="C8" s="11">
        <f>C9+C10+C11+C12+C13+C14+C15+C16+C17</f>
        <v>6827</v>
      </c>
      <c r="D8" s="11">
        <f>D9+D10+D11+D12+D13+D14+D15+D16+D17</f>
        <v>3470</v>
      </c>
      <c r="E8" s="11">
        <f>E9+E10+E11+E12+E13+E14+E15+E16+E17</f>
        <v>3557.2599999999998</v>
      </c>
      <c r="F8" s="12">
        <f>E8/C8*100</f>
        <v>52.105756554855716</v>
      </c>
      <c r="G8" s="12">
        <f>E8/D8*100</f>
        <v>102.51469740634005</v>
      </c>
      <c r="H8" s="13"/>
    </row>
    <row r="9" spans="1:9" ht="21.75" thickBot="1">
      <c r="A9" s="14" t="s">
        <v>10</v>
      </c>
      <c r="B9" s="15" t="s">
        <v>11</v>
      </c>
      <c r="C9" s="16">
        <v>898</v>
      </c>
      <c r="D9" s="16">
        <v>715</v>
      </c>
      <c r="E9" s="16">
        <v>727.70100000000002</v>
      </c>
      <c r="F9" s="17">
        <f t="shared" ref="F9:F71" si="0">E9/C9*100</f>
        <v>81.035746102449892</v>
      </c>
      <c r="G9" s="17">
        <f t="shared" ref="G9:G70" si="1">E9/D9*100</f>
        <v>101.77636363636364</v>
      </c>
      <c r="H9" s="18"/>
    </row>
    <row r="10" spans="1:9" ht="44.25" customHeight="1" thickBot="1">
      <c r="A10" s="14" t="s">
        <v>12</v>
      </c>
      <c r="B10" s="15" t="s">
        <v>13</v>
      </c>
      <c r="C10" s="16">
        <v>722</v>
      </c>
      <c r="D10" s="16">
        <v>645</v>
      </c>
      <c r="E10" s="16">
        <v>657.45899999999995</v>
      </c>
      <c r="F10" s="17">
        <f t="shared" si="0"/>
        <v>91.060803324099709</v>
      </c>
      <c r="G10" s="17">
        <f t="shared" si="1"/>
        <v>101.93162790697674</v>
      </c>
      <c r="H10" s="18"/>
    </row>
    <row r="11" spans="1:9" ht="48" customHeight="1" thickBot="1">
      <c r="A11" s="14" t="s">
        <v>14</v>
      </c>
      <c r="B11" s="15" t="s">
        <v>15</v>
      </c>
      <c r="C11" s="16">
        <v>5</v>
      </c>
      <c r="D11" s="19">
        <v>3</v>
      </c>
      <c r="E11" s="19">
        <v>3.5430000000000001</v>
      </c>
      <c r="F11" s="17">
        <f t="shared" si="0"/>
        <v>70.86</v>
      </c>
      <c r="G11" s="17">
        <f t="shared" si="1"/>
        <v>118.10000000000001</v>
      </c>
      <c r="H11" s="18"/>
    </row>
    <row r="12" spans="1:9" ht="44.25" customHeight="1" thickBot="1">
      <c r="A12" s="14" t="s">
        <v>16</v>
      </c>
      <c r="B12" s="15" t="s">
        <v>17</v>
      </c>
      <c r="C12" s="16">
        <v>892</v>
      </c>
      <c r="D12" s="16">
        <v>685</v>
      </c>
      <c r="E12" s="16">
        <v>699.64200000000005</v>
      </c>
      <c r="F12" s="17">
        <f t="shared" si="0"/>
        <v>78.435201793721973</v>
      </c>
      <c r="G12" s="17">
        <f t="shared" si="1"/>
        <v>102.13751824817518</v>
      </c>
      <c r="H12" s="18"/>
    </row>
    <row r="13" spans="1:9" ht="49.5" customHeight="1" thickBot="1">
      <c r="A13" s="14" t="s">
        <v>18</v>
      </c>
      <c r="B13" s="15" t="s">
        <v>19</v>
      </c>
      <c r="C13" s="16">
        <v>-95</v>
      </c>
      <c r="D13" s="16">
        <v>-77</v>
      </c>
      <c r="E13" s="16">
        <v>-77.138000000000005</v>
      </c>
      <c r="F13" s="17">
        <f t="shared" si="0"/>
        <v>81.197894736842116</v>
      </c>
      <c r="G13" s="17">
        <f t="shared" si="1"/>
        <v>100.17922077922078</v>
      </c>
      <c r="H13" s="18"/>
    </row>
    <row r="14" spans="1:9" ht="47.25" customHeight="1" thickBot="1">
      <c r="A14" s="14" t="s">
        <v>20</v>
      </c>
      <c r="B14" s="15" t="s">
        <v>21</v>
      </c>
      <c r="C14" s="16">
        <v>133</v>
      </c>
      <c r="D14" s="16">
        <v>0</v>
      </c>
      <c r="E14" s="16">
        <v>-0.54200000000000004</v>
      </c>
      <c r="F14" s="17">
        <f t="shared" si="0"/>
        <v>-0.40751879699248122</v>
      </c>
      <c r="G14" s="17" t="e">
        <f t="shared" si="1"/>
        <v>#DIV/0!</v>
      </c>
      <c r="H14" s="18"/>
    </row>
    <row r="15" spans="1:9" ht="41.25" customHeight="1" thickBot="1">
      <c r="A15" s="14" t="s">
        <v>22</v>
      </c>
      <c r="B15" s="15" t="s">
        <v>23</v>
      </c>
      <c r="C15" s="16">
        <v>1172</v>
      </c>
      <c r="D15" s="16">
        <v>128</v>
      </c>
      <c r="E15" s="16">
        <v>137.65799999999999</v>
      </c>
      <c r="F15" s="17">
        <f t="shared" si="0"/>
        <v>11.74556313993174</v>
      </c>
      <c r="G15" s="17">
        <f t="shared" si="1"/>
        <v>107.54531249999999</v>
      </c>
      <c r="H15" s="18"/>
    </row>
    <row r="16" spans="1:9" ht="42" customHeight="1" thickBot="1">
      <c r="A16" s="14" t="s">
        <v>24</v>
      </c>
      <c r="B16" s="15" t="s">
        <v>25</v>
      </c>
      <c r="C16" s="16">
        <v>1800</v>
      </c>
      <c r="D16" s="16">
        <v>1190</v>
      </c>
      <c r="E16" s="16">
        <v>1222.1130000000001</v>
      </c>
      <c r="F16" s="17">
        <f t="shared" si="0"/>
        <v>67.895166666666668</v>
      </c>
      <c r="G16" s="17">
        <f t="shared" si="1"/>
        <v>102.69857142857144</v>
      </c>
      <c r="H16" s="18"/>
    </row>
    <row r="17" spans="1:10" ht="39.75" customHeight="1" thickBot="1">
      <c r="A17" s="14" t="s">
        <v>26</v>
      </c>
      <c r="B17" s="15" t="s">
        <v>27</v>
      </c>
      <c r="C17" s="16">
        <v>1300</v>
      </c>
      <c r="D17" s="16">
        <v>181</v>
      </c>
      <c r="E17" s="16">
        <v>186.82400000000001</v>
      </c>
      <c r="F17" s="17">
        <f t="shared" si="0"/>
        <v>14.371076923076926</v>
      </c>
      <c r="G17" s="17">
        <f t="shared" si="1"/>
        <v>103.21767955801107</v>
      </c>
      <c r="H17" s="18"/>
    </row>
    <row r="18" spans="1:10" ht="38.25" customHeight="1" thickBot="1">
      <c r="A18" s="14"/>
      <c r="B18" s="7" t="s">
        <v>28</v>
      </c>
      <c r="C18" s="11">
        <f>C19+C20+C24+C21+C22+C23</f>
        <v>3677.25</v>
      </c>
      <c r="D18" s="11">
        <f>D19+D20+D24+D21+D22+D23</f>
        <v>3597.25</v>
      </c>
      <c r="E18" s="11">
        <f>E19+E20+E24+E21+E22+E23+E25</f>
        <v>3673.8909999999996</v>
      </c>
      <c r="F18" s="17">
        <f t="shared" si="0"/>
        <v>99.908654565232155</v>
      </c>
      <c r="G18" s="17">
        <f t="shared" si="1"/>
        <v>102.1305441656821</v>
      </c>
      <c r="H18" s="18"/>
    </row>
    <row r="19" spans="1:10" ht="65.25" customHeight="1" thickBot="1">
      <c r="A19" s="14" t="s">
        <v>29</v>
      </c>
      <c r="B19" s="15" t="s">
        <v>30</v>
      </c>
      <c r="C19" s="16">
        <v>286</v>
      </c>
      <c r="D19" s="16">
        <v>225</v>
      </c>
      <c r="E19" s="16">
        <v>225.95699999999999</v>
      </c>
      <c r="F19" s="17">
        <f t="shared" si="0"/>
        <v>79.005944055944056</v>
      </c>
      <c r="G19" s="17">
        <f t="shared" si="1"/>
        <v>100.42533333333333</v>
      </c>
      <c r="H19" s="18"/>
    </row>
    <row r="20" spans="1:10" ht="81.75" customHeight="1" thickBot="1">
      <c r="A20" s="14" t="s">
        <v>31</v>
      </c>
      <c r="B20" s="15" t="s">
        <v>32</v>
      </c>
      <c r="C20" s="16">
        <v>9</v>
      </c>
      <c r="D20" s="16">
        <v>9</v>
      </c>
      <c r="E20" s="16">
        <v>40.682000000000002</v>
      </c>
      <c r="F20" s="17">
        <f t="shared" si="0"/>
        <v>452.02222222222224</v>
      </c>
      <c r="G20" s="17">
        <f t="shared" si="1"/>
        <v>452.02222222222224</v>
      </c>
      <c r="H20" s="18"/>
    </row>
    <row r="21" spans="1:10" ht="38.25" customHeight="1" thickBot="1">
      <c r="A21" s="20" t="s">
        <v>221</v>
      </c>
      <c r="B21" s="15" t="s">
        <v>222</v>
      </c>
      <c r="C21" s="16">
        <v>6</v>
      </c>
      <c r="D21" s="16">
        <v>6</v>
      </c>
      <c r="E21" s="16">
        <v>14.013999999999999</v>
      </c>
      <c r="F21" s="17">
        <f t="shared" si="0"/>
        <v>233.56666666666666</v>
      </c>
      <c r="G21" s="17">
        <f t="shared" si="1"/>
        <v>233.56666666666666</v>
      </c>
      <c r="H21" s="18"/>
    </row>
    <row r="22" spans="1:10" ht="56.25" customHeight="1" thickBot="1">
      <c r="A22" s="20" t="s">
        <v>281</v>
      </c>
      <c r="B22" s="15" t="s">
        <v>244</v>
      </c>
      <c r="C22" s="16">
        <v>1</v>
      </c>
      <c r="D22" s="16">
        <v>1</v>
      </c>
      <c r="E22" s="16">
        <v>1.984</v>
      </c>
      <c r="F22" s="17">
        <f t="shared" si="0"/>
        <v>198.4</v>
      </c>
      <c r="G22" s="17">
        <f t="shared" si="1"/>
        <v>198.4</v>
      </c>
      <c r="H22" s="18"/>
    </row>
    <row r="23" spans="1:10" ht="77.25" customHeight="1" thickBot="1">
      <c r="A23" s="20" t="s">
        <v>280</v>
      </c>
      <c r="B23" s="15" t="s">
        <v>245</v>
      </c>
      <c r="C23" s="16">
        <v>3344.25</v>
      </c>
      <c r="D23" s="16">
        <v>3344.25</v>
      </c>
      <c r="E23" s="16">
        <v>3344.25</v>
      </c>
      <c r="F23" s="17">
        <f t="shared" si="0"/>
        <v>100</v>
      </c>
      <c r="G23" s="17">
        <f t="shared" si="1"/>
        <v>100</v>
      </c>
      <c r="H23" s="18"/>
    </row>
    <row r="24" spans="1:10" ht="77.25" customHeight="1" thickBot="1">
      <c r="A24" s="14" t="s">
        <v>33</v>
      </c>
      <c r="B24" s="15" t="s">
        <v>34</v>
      </c>
      <c r="C24" s="16">
        <v>31</v>
      </c>
      <c r="D24" s="16">
        <v>12</v>
      </c>
      <c r="E24" s="16">
        <v>12.603</v>
      </c>
      <c r="F24" s="17">
        <f t="shared" si="0"/>
        <v>40.654838709677421</v>
      </c>
      <c r="G24" s="17">
        <f t="shared" si="1"/>
        <v>105.02499999999999</v>
      </c>
      <c r="H24" s="18"/>
    </row>
    <row r="25" spans="1:10" ht="210" customHeight="1" thickBot="1">
      <c r="A25" s="14" t="s">
        <v>279</v>
      </c>
      <c r="B25" s="15" t="s">
        <v>282</v>
      </c>
      <c r="C25" s="16">
        <v>0</v>
      </c>
      <c r="D25" s="16">
        <v>0</v>
      </c>
      <c r="E25" s="16">
        <v>34.401000000000003</v>
      </c>
      <c r="F25" s="17" t="e">
        <f t="shared" si="0"/>
        <v>#DIV/0!</v>
      </c>
      <c r="G25" s="17" t="e">
        <f t="shared" si="1"/>
        <v>#DIV/0!</v>
      </c>
      <c r="H25" s="18"/>
    </row>
    <row r="26" spans="1:10" s="26" customFormat="1" ht="51.75" customHeight="1" thickBot="1">
      <c r="A26" s="21" t="s">
        <v>35</v>
      </c>
      <c r="B26" s="22" t="s">
        <v>36</v>
      </c>
      <c r="C26" s="23">
        <f>C8+C18</f>
        <v>10504.25</v>
      </c>
      <c r="D26" s="23">
        <f t="shared" ref="D26:E26" si="2">D8+D18</f>
        <v>7067.25</v>
      </c>
      <c r="E26" s="23">
        <f t="shared" si="2"/>
        <v>7231.1509999999998</v>
      </c>
      <c r="F26" s="24">
        <f t="shared" si="0"/>
        <v>68.840240854892059</v>
      </c>
      <c r="G26" s="24">
        <f t="shared" si="1"/>
        <v>102.31916233329797</v>
      </c>
      <c r="H26" s="25"/>
    </row>
    <row r="27" spans="1:10" ht="46.5" customHeight="1" thickBot="1">
      <c r="A27" s="6" t="s">
        <v>37</v>
      </c>
      <c r="B27" s="7" t="s">
        <v>38</v>
      </c>
      <c r="C27" s="11">
        <f>C28+C49</f>
        <v>45912.241999999998</v>
      </c>
      <c r="D27" s="11">
        <f>D28+D49</f>
        <v>43765.835999999996</v>
      </c>
      <c r="E27" s="11">
        <f>E28+E49</f>
        <v>43765.835999999996</v>
      </c>
      <c r="F27" s="12">
        <f t="shared" si="0"/>
        <v>95.324981080209497</v>
      </c>
      <c r="G27" s="12">
        <f t="shared" si="1"/>
        <v>100</v>
      </c>
      <c r="H27" s="13"/>
    </row>
    <row r="28" spans="1:10" ht="41.25" customHeight="1" thickBot="1">
      <c r="A28" s="14" t="s">
        <v>39</v>
      </c>
      <c r="B28" s="15" t="s">
        <v>40</v>
      </c>
      <c r="C28" s="16">
        <f>C29+C32+C42+C44</f>
        <v>45162.241999999998</v>
      </c>
      <c r="D28" s="16">
        <f>D29+D32+D42+D44</f>
        <v>43015.835999999996</v>
      </c>
      <c r="E28" s="16">
        <f>E29+E32+E42+E44</f>
        <v>43015.835999999996</v>
      </c>
      <c r="F28" s="12">
        <f t="shared" si="0"/>
        <v>95.247344009183593</v>
      </c>
      <c r="G28" s="12">
        <f t="shared" si="1"/>
        <v>100</v>
      </c>
      <c r="H28" s="13"/>
    </row>
    <row r="29" spans="1:10" ht="39" customHeight="1" thickBot="1">
      <c r="A29" s="14" t="s">
        <v>41</v>
      </c>
      <c r="B29" s="7" t="s">
        <v>42</v>
      </c>
      <c r="C29" s="11">
        <f>C30+C31</f>
        <v>3053.1</v>
      </c>
      <c r="D29" s="11">
        <f t="shared" ref="D29:E29" si="3">D30+D31</f>
        <v>2290.1999999999998</v>
      </c>
      <c r="E29" s="11">
        <f t="shared" si="3"/>
        <v>2290.1999999999998</v>
      </c>
      <c r="F29" s="12">
        <f t="shared" si="0"/>
        <v>75.012282598015119</v>
      </c>
      <c r="G29" s="12">
        <f t="shared" si="1"/>
        <v>100</v>
      </c>
      <c r="H29" s="13"/>
    </row>
    <row r="30" spans="1:10" ht="64.5" customHeight="1" thickBot="1">
      <c r="A30" s="14" t="s">
        <v>43</v>
      </c>
      <c r="B30" s="15" t="s">
        <v>44</v>
      </c>
      <c r="C30" s="16">
        <v>1704.1</v>
      </c>
      <c r="D30" s="16">
        <v>1278.45</v>
      </c>
      <c r="E30" s="16">
        <v>1278.45</v>
      </c>
      <c r="F30" s="12">
        <f t="shared" si="0"/>
        <v>75.022005750836229</v>
      </c>
      <c r="G30" s="12">
        <f t="shared" si="1"/>
        <v>100</v>
      </c>
      <c r="H30" s="13"/>
    </row>
    <row r="31" spans="1:10" ht="65.25" customHeight="1" thickBot="1">
      <c r="A31" s="14" t="s">
        <v>45</v>
      </c>
      <c r="B31" s="15" t="s">
        <v>44</v>
      </c>
      <c r="C31" s="16">
        <v>1349</v>
      </c>
      <c r="D31" s="16">
        <v>1011.75</v>
      </c>
      <c r="E31" s="16">
        <v>1011.75</v>
      </c>
      <c r="F31" s="12">
        <f t="shared" si="0"/>
        <v>75</v>
      </c>
      <c r="G31" s="12">
        <f t="shared" si="1"/>
        <v>100</v>
      </c>
      <c r="H31" s="13"/>
      <c r="J31" s="27"/>
    </row>
    <row r="32" spans="1:10" ht="81" customHeight="1" thickBot="1">
      <c r="A32" s="14" t="s">
        <v>46</v>
      </c>
      <c r="B32" s="7" t="s">
        <v>47</v>
      </c>
      <c r="C32" s="11">
        <f>C33+C34+C35+C36+C37</f>
        <v>41073.042000000001</v>
      </c>
      <c r="D32" s="11">
        <f>D33+D34+D35+D36+D37</f>
        <v>39753.898999999998</v>
      </c>
      <c r="E32" s="11">
        <f>E33+E34+E35+E36+E37</f>
        <v>39753.898999999998</v>
      </c>
      <c r="F32" s="12">
        <f t="shared" si="0"/>
        <v>96.788299731975044</v>
      </c>
      <c r="G32" s="12">
        <f t="shared" si="1"/>
        <v>100</v>
      </c>
      <c r="H32" s="13"/>
    </row>
    <row r="33" spans="1:8" ht="108" customHeight="1" thickBot="1">
      <c r="A33" s="14" t="s">
        <v>48</v>
      </c>
      <c r="B33" s="28" t="s">
        <v>49</v>
      </c>
      <c r="C33" s="16">
        <v>60.606000000000002</v>
      </c>
      <c r="D33" s="16">
        <v>60.606000000000002</v>
      </c>
      <c r="E33" s="16">
        <v>60.606000000000002</v>
      </c>
      <c r="F33" s="12">
        <f t="shared" si="0"/>
        <v>100</v>
      </c>
      <c r="G33" s="12">
        <f t="shared" si="1"/>
        <v>100</v>
      </c>
      <c r="H33" s="13"/>
    </row>
    <row r="34" spans="1:8" ht="109.5" customHeight="1" thickBot="1">
      <c r="A34" s="14" t="s">
        <v>50</v>
      </c>
      <c r="B34" s="29" t="s">
        <v>49</v>
      </c>
      <c r="C34" s="16">
        <v>6000</v>
      </c>
      <c r="D34" s="16">
        <v>6000</v>
      </c>
      <c r="E34" s="16">
        <v>6000</v>
      </c>
      <c r="F34" s="12">
        <f t="shared" si="0"/>
        <v>100</v>
      </c>
      <c r="G34" s="12">
        <f t="shared" si="1"/>
        <v>100</v>
      </c>
      <c r="H34" s="13"/>
    </row>
    <row r="35" spans="1:8" ht="66" customHeight="1" thickBot="1">
      <c r="A35" s="14" t="s">
        <v>51</v>
      </c>
      <c r="B35" s="29" t="s">
        <v>52</v>
      </c>
      <c r="C35" s="16">
        <v>18.440999999999999</v>
      </c>
      <c r="D35" s="16">
        <v>18.440999999999999</v>
      </c>
      <c r="E35" s="16">
        <v>18.440999999999999</v>
      </c>
      <c r="F35" s="12">
        <f t="shared" si="0"/>
        <v>100</v>
      </c>
      <c r="G35" s="12">
        <f t="shared" si="1"/>
        <v>100</v>
      </c>
      <c r="H35" s="13"/>
    </row>
    <row r="36" spans="1:8" ht="62.25" customHeight="1" thickBot="1">
      <c r="A36" s="14" t="s">
        <v>53</v>
      </c>
      <c r="B36" s="29" t="s">
        <v>52</v>
      </c>
      <c r="C36" s="16">
        <v>1825.6759999999999</v>
      </c>
      <c r="D36" s="16">
        <v>1825.6759999999999</v>
      </c>
      <c r="E36" s="16">
        <v>1825.6759999999999</v>
      </c>
      <c r="F36" s="12">
        <f t="shared" si="0"/>
        <v>100</v>
      </c>
      <c r="G36" s="12">
        <f t="shared" si="1"/>
        <v>100</v>
      </c>
      <c r="H36" s="13"/>
    </row>
    <row r="37" spans="1:8" ht="46.5" customHeight="1" thickBot="1">
      <c r="A37" s="6" t="s">
        <v>54</v>
      </c>
      <c r="B37" s="30" t="s">
        <v>55</v>
      </c>
      <c r="C37" s="11">
        <f>C39+C41+C40+C38</f>
        <v>33168.319000000003</v>
      </c>
      <c r="D37" s="31">
        <f t="shared" ref="D37:E37" si="4">D39+D41+D40+D38</f>
        <v>31849.175999999999</v>
      </c>
      <c r="E37" s="11">
        <f t="shared" si="4"/>
        <v>31849.175999999999</v>
      </c>
      <c r="F37" s="12">
        <f t="shared" si="0"/>
        <v>96.022882558504079</v>
      </c>
      <c r="G37" s="12">
        <f t="shared" si="1"/>
        <v>100</v>
      </c>
      <c r="H37" s="13"/>
    </row>
    <row r="38" spans="1:8" ht="127.5" customHeight="1" thickBot="1">
      <c r="A38" s="14" t="s">
        <v>249</v>
      </c>
      <c r="B38" s="29" t="s">
        <v>248</v>
      </c>
      <c r="C38" s="32">
        <v>14979.7</v>
      </c>
      <c r="D38" s="33">
        <v>13816.763999999999</v>
      </c>
      <c r="E38" s="16">
        <v>13816.763999999999</v>
      </c>
      <c r="F38" s="12">
        <f t="shared" si="0"/>
        <v>92.236586847533658</v>
      </c>
      <c r="G38" s="12">
        <f t="shared" si="1"/>
        <v>100</v>
      </c>
      <c r="H38" s="13"/>
    </row>
    <row r="39" spans="1:8" ht="66" customHeight="1" thickBot="1">
      <c r="A39" s="14" t="s">
        <v>56</v>
      </c>
      <c r="B39" s="29" t="s">
        <v>57</v>
      </c>
      <c r="C39" s="16">
        <v>20</v>
      </c>
      <c r="D39" s="16">
        <v>20</v>
      </c>
      <c r="E39" s="16">
        <v>20</v>
      </c>
      <c r="F39" s="12">
        <f t="shared" si="0"/>
        <v>100</v>
      </c>
      <c r="G39" s="12">
        <f>E39/D39*100</f>
        <v>100</v>
      </c>
      <c r="H39" s="13"/>
    </row>
    <row r="40" spans="1:8" ht="87" customHeight="1" thickBot="1">
      <c r="A40" s="14" t="s">
        <v>246</v>
      </c>
      <c r="B40" s="28" t="s">
        <v>247</v>
      </c>
      <c r="C40" s="16">
        <v>6025.2190000000001</v>
      </c>
      <c r="D40" s="16">
        <v>5891.9679999999998</v>
      </c>
      <c r="E40" s="16">
        <v>5891.9679999999998</v>
      </c>
      <c r="F40" s="12">
        <f t="shared" ref="F40" si="5">E40/C40*100</f>
        <v>97.788445532021314</v>
      </c>
      <c r="G40" s="12"/>
      <c r="H40" s="13"/>
    </row>
    <row r="41" spans="1:8" ht="204" customHeight="1" thickBot="1">
      <c r="A41" s="14" t="s">
        <v>58</v>
      </c>
      <c r="B41" s="15" t="s">
        <v>59</v>
      </c>
      <c r="C41" s="16">
        <v>12143.4</v>
      </c>
      <c r="D41" s="16">
        <v>12120.444</v>
      </c>
      <c r="E41" s="16">
        <v>12120.444</v>
      </c>
      <c r="F41" s="12">
        <f t="shared" si="0"/>
        <v>99.810959039478234</v>
      </c>
      <c r="G41" s="12">
        <f>E41/D41*100</f>
        <v>100</v>
      </c>
      <c r="H41" s="13"/>
    </row>
    <row r="42" spans="1:8" ht="45" customHeight="1" thickBot="1">
      <c r="A42" s="6" t="s">
        <v>60</v>
      </c>
      <c r="B42" s="7" t="s">
        <v>61</v>
      </c>
      <c r="C42" s="11">
        <f>C43</f>
        <v>284.10000000000002</v>
      </c>
      <c r="D42" s="11">
        <f t="shared" ref="D42:E42" si="6">D43</f>
        <v>219.73699999999999</v>
      </c>
      <c r="E42" s="11">
        <f t="shared" si="6"/>
        <v>219.73699999999999</v>
      </c>
      <c r="F42" s="12">
        <f t="shared" si="0"/>
        <v>77.344948961633222</v>
      </c>
      <c r="G42" s="12">
        <f t="shared" si="1"/>
        <v>100</v>
      </c>
      <c r="H42" s="13"/>
    </row>
    <row r="43" spans="1:8" ht="77.25" customHeight="1" thickBot="1">
      <c r="A43" s="14" t="s">
        <v>62</v>
      </c>
      <c r="B43" s="15" t="s">
        <v>63</v>
      </c>
      <c r="C43" s="16">
        <v>284.10000000000002</v>
      </c>
      <c r="D43" s="16">
        <v>219.73699999999999</v>
      </c>
      <c r="E43" s="16">
        <v>219.73699999999999</v>
      </c>
      <c r="F43" s="17">
        <f t="shared" si="0"/>
        <v>77.344948961633222</v>
      </c>
      <c r="G43" s="17">
        <f t="shared" si="1"/>
        <v>100</v>
      </c>
      <c r="H43" s="13"/>
    </row>
    <row r="44" spans="1:8" ht="42" customHeight="1" thickBot="1">
      <c r="A44" s="6" t="s">
        <v>64</v>
      </c>
      <c r="B44" s="7" t="s">
        <v>65</v>
      </c>
      <c r="C44" s="11">
        <f>C47+C46+C48</f>
        <v>752</v>
      </c>
      <c r="D44" s="11">
        <f t="shared" ref="D44:E44" si="7">D47+D46+D48</f>
        <v>752</v>
      </c>
      <c r="E44" s="11">
        <f t="shared" si="7"/>
        <v>752</v>
      </c>
      <c r="F44" s="12">
        <f t="shared" si="0"/>
        <v>100</v>
      </c>
      <c r="G44" s="12">
        <f t="shared" si="1"/>
        <v>100</v>
      </c>
      <c r="H44" s="13"/>
    </row>
    <row r="45" spans="1:8" ht="96.75" customHeight="1" thickBot="1">
      <c r="A45" s="14" t="s">
        <v>66</v>
      </c>
      <c r="B45" s="15" t="s">
        <v>67</v>
      </c>
      <c r="C45" s="16">
        <v>102</v>
      </c>
      <c r="D45" s="16">
        <f>D46+D47</f>
        <v>102</v>
      </c>
      <c r="E45" s="16">
        <f>E46+E47</f>
        <v>102</v>
      </c>
      <c r="F45" s="12">
        <f t="shared" si="0"/>
        <v>100</v>
      </c>
      <c r="G45" s="12">
        <f t="shared" si="1"/>
        <v>100</v>
      </c>
      <c r="H45" s="13"/>
    </row>
    <row r="46" spans="1:8" ht="132" customHeight="1" thickBot="1">
      <c r="A46" s="14" t="s">
        <v>68</v>
      </c>
      <c r="B46" s="28" t="s">
        <v>69</v>
      </c>
      <c r="C46" s="16">
        <v>2</v>
      </c>
      <c r="D46" s="16">
        <v>2</v>
      </c>
      <c r="E46" s="16">
        <v>2</v>
      </c>
      <c r="F46" s="12">
        <f t="shared" si="0"/>
        <v>100</v>
      </c>
      <c r="G46" s="12">
        <f t="shared" si="1"/>
        <v>100</v>
      </c>
      <c r="H46" s="13"/>
    </row>
    <row r="47" spans="1:8" ht="228" customHeight="1" thickBot="1">
      <c r="A47" s="14" t="s">
        <v>70</v>
      </c>
      <c r="B47" s="28" t="s">
        <v>71</v>
      </c>
      <c r="C47" s="16">
        <v>100</v>
      </c>
      <c r="D47" s="16">
        <v>100</v>
      </c>
      <c r="E47" s="16">
        <v>100</v>
      </c>
      <c r="F47" s="12">
        <f t="shared" si="0"/>
        <v>100</v>
      </c>
      <c r="G47" s="12">
        <f t="shared" si="1"/>
        <v>100</v>
      </c>
      <c r="H47" s="13"/>
    </row>
    <row r="48" spans="1:8" ht="168" customHeight="1" thickBot="1">
      <c r="A48" s="34" t="s">
        <v>283</v>
      </c>
      <c r="B48" s="28" t="s">
        <v>284</v>
      </c>
      <c r="C48" s="16">
        <v>650</v>
      </c>
      <c r="D48" s="16">
        <v>650</v>
      </c>
      <c r="E48" s="16">
        <v>650</v>
      </c>
      <c r="F48" s="12">
        <f t="shared" si="0"/>
        <v>100</v>
      </c>
      <c r="G48" s="12">
        <f t="shared" si="1"/>
        <v>100</v>
      </c>
      <c r="H48" s="13"/>
    </row>
    <row r="49" spans="1:8" ht="21.75" thickBot="1">
      <c r="A49" s="6" t="s">
        <v>72</v>
      </c>
      <c r="B49" s="7" t="s">
        <v>73</v>
      </c>
      <c r="C49" s="11">
        <f>C50</f>
        <v>750</v>
      </c>
      <c r="D49" s="11">
        <f>D50</f>
        <v>750</v>
      </c>
      <c r="E49" s="11">
        <f>E50</f>
        <v>750</v>
      </c>
      <c r="F49" s="12">
        <f t="shared" si="0"/>
        <v>100</v>
      </c>
      <c r="G49" s="12">
        <f t="shared" si="1"/>
        <v>100</v>
      </c>
      <c r="H49" s="13"/>
    </row>
    <row r="50" spans="1:8" ht="41.25" thickBot="1">
      <c r="A50" s="14" t="s">
        <v>74</v>
      </c>
      <c r="B50" s="28" t="s">
        <v>296</v>
      </c>
      <c r="C50" s="16">
        <v>750</v>
      </c>
      <c r="D50" s="16">
        <v>750</v>
      </c>
      <c r="E50" s="16">
        <v>750</v>
      </c>
      <c r="F50" s="12">
        <f t="shared" si="0"/>
        <v>100</v>
      </c>
      <c r="G50" s="12">
        <f t="shared" si="1"/>
        <v>100</v>
      </c>
      <c r="H50" s="13"/>
    </row>
    <row r="51" spans="1:8" s="41" customFormat="1" ht="21.75" customHeight="1" thickBot="1">
      <c r="A51" s="35"/>
      <c r="B51" s="36" t="s">
        <v>75</v>
      </c>
      <c r="C51" s="37">
        <f>C27+C26</f>
        <v>56416.491999999998</v>
      </c>
      <c r="D51" s="38">
        <f t="shared" ref="D51:E51" si="8">D27+D26</f>
        <v>50833.085999999996</v>
      </c>
      <c r="E51" s="38">
        <f t="shared" si="8"/>
        <v>50996.986999999994</v>
      </c>
      <c r="F51" s="39">
        <f t="shared" si="0"/>
        <v>90.393757555857945</v>
      </c>
      <c r="G51" s="39">
        <f t="shared" si="1"/>
        <v>100.32242976552712</v>
      </c>
      <c r="H51" s="40"/>
    </row>
    <row r="52" spans="1:8" ht="24" customHeight="1" thickBot="1">
      <c r="A52" s="14"/>
      <c r="B52" s="7" t="s">
        <v>76</v>
      </c>
      <c r="C52" s="42"/>
      <c r="D52" s="16"/>
      <c r="E52" s="16"/>
      <c r="F52" s="12"/>
      <c r="G52" s="12"/>
      <c r="H52" s="13"/>
    </row>
    <row r="53" spans="1:8" ht="24" customHeight="1" thickBot="1">
      <c r="A53" s="43" t="s">
        <v>102</v>
      </c>
      <c r="B53" s="7" t="s">
        <v>77</v>
      </c>
      <c r="C53" s="44">
        <f>C54+C56+C57+C55</f>
        <v>18874.036</v>
      </c>
      <c r="D53" s="44">
        <f t="shared" ref="D53:E53" si="9">D54+D56+D57+D55</f>
        <v>15797.723</v>
      </c>
      <c r="E53" s="44">
        <f t="shared" si="9"/>
        <v>15797.723</v>
      </c>
      <c r="F53" s="12">
        <f t="shared" si="0"/>
        <v>83.700820534622267</v>
      </c>
      <c r="G53" s="12">
        <f t="shared" si="1"/>
        <v>100</v>
      </c>
      <c r="H53" s="13"/>
    </row>
    <row r="54" spans="1:8" ht="92.25" customHeight="1" thickBot="1">
      <c r="A54" s="45" t="s">
        <v>103</v>
      </c>
      <c r="B54" s="15" t="s">
        <v>78</v>
      </c>
      <c r="C54" s="16">
        <v>5418.8580000000002</v>
      </c>
      <c r="D54" s="16">
        <v>3773.337</v>
      </c>
      <c r="E54" s="16">
        <v>3773.337</v>
      </c>
      <c r="F54" s="17">
        <f t="shared" si="0"/>
        <v>69.633435679621059</v>
      </c>
      <c r="G54" s="17">
        <f t="shared" si="1"/>
        <v>100</v>
      </c>
      <c r="H54" s="18"/>
    </row>
    <row r="55" spans="1:8" ht="44.25" customHeight="1" thickBot="1">
      <c r="A55" s="45" t="s">
        <v>250</v>
      </c>
      <c r="B55" s="15" t="s">
        <v>251</v>
      </c>
      <c r="C55" s="16">
        <v>27.678000000000001</v>
      </c>
      <c r="D55" s="16">
        <v>27.678000000000001</v>
      </c>
      <c r="E55" s="16">
        <v>27.678000000000001</v>
      </c>
      <c r="F55" s="17">
        <f t="shared" si="0"/>
        <v>100</v>
      </c>
      <c r="G55" s="17">
        <f t="shared" si="1"/>
        <v>100</v>
      </c>
      <c r="H55" s="18"/>
    </row>
    <row r="56" spans="1:8" ht="20.25" customHeight="1" thickBot="1">
      <c r="A56" s="45" t="s">
        <v>104</v>
      </c>
      <c r="B56" s="15" t="s">
        <v>79</v>
      </c>
      <c r="C56" s="16">
        <v>5</v>
      </c>
      <c r="D56" s="16">
        <v>0</v>
      </c>
      <c r="E56" s="16">
        <v>0</v>
      </c>
      <c r="F56" s="17">
        <f t="shared" si="0"/>
        <v>0</v>
      </c>
      <c r="G56" s="17"/>
      <c r="H56" s="18"/>
    </row>
    <row r="57" spans="1:8" ht="21.75" thickBot="1">
      <c r="A57" s="45" t="s">
        <v>105</v>
      </c>
      <c r="B57" s="15" t="s">
        <v>80</v>
      </c>
      <c r="C57" s="16">
        <v>13422.5</v>
      </c>
      <c r="D57" s="16">
        <v>11996.708000000001</v>
      </c>
      <c r="E57" s="16">
        <v>11996.708000000001</v>
      </c>
      <c r="F57" s="17">
        <f t="shared" si="0"/>
        <v>89.377597317936306</v>
      </c>
      <c r="G57" s="17">
        <f t="shared" si="1"/>
        <v>100</v>
      </c>
      <c r="H57" s="18"/>
    </row>
    <row r="58" spans="1:8" ht="21.75" thickBot="1">
      <c r="A58" s="43" t="s">
        <v>106</v>
      </c>
      <c r="B58" s="7" t="s">
        <v>81</v>
      </c>
      <c r="C58" s="11">
        <f>C59</f>
        <v>284.10000000000002</v>
      </c>
      <c r="D58" s="11">
        <f t="shared" ref="D58:E58" si="10">D59</f>
        <v>184.66800000000001</v>
      </c>
      <c r="E58" s="11">
        <f t="shared" si="10"/>
        <v>184.66800000000001</v>
      </c>
      <c r="F58" s="12">
        <f t="shared" si="0"/>
        <v>65.00105596620908</v>
      </c>
      <c r="G58" s="12">
        <f t="shared" si="1"/>
        <v>100</v>
      </c>
      <c r="H58" s="13"/>
    </row>
    <row r="59" spans="1:8" ht="42" thickBot="1">
      <c r="A59" s="45" t="s">
        <v>107</v>
      </c>
      <c r="B59" s="15" t="s">
        <v>82</v>
      </c>
      <c r="C59" s="16">
        <v>284.10000000000002</v>
      </c>
      <c r="D59" s="16">
        <v>184.66800000000001</v>
      </c>
      <c r="E59" s="16">
        <v>184.66800000000001</v>
      </c>
      <c r="F59" s="17">
        <f t="shared" si="0"/>
        <v>65.00105596620908</v>
      </c>
      <c r="G59" s="17">
        <f t="shared" si="1"/>
        <v>100</v>
      </c>
      <c r="H59" s="18"/>
    </row>
    <row r="60" spans="1:8" ht="42" thickBot="1">
      <c r="A60" s="43" t="s">
        <v>108</v>
      </c>
      <c r="B60" s="7" t="s">
        <v>83</v>
      </c>
      <c r="C60" s="11">
        <f>C61</f>
        <v>1337.615</v>
      </c>
      <c r="D60" s="11">
        <f t="shared" ref="D60:E60" si="11">D61</f>
        <v>891.74300000000005</v>
      </c>
      <c r="E60" s="11">
        <f t="shared" si="11"/>
        <v>891.74300000000005</v>
      </c>
      <c r="F60" s="12">
        <f t="shared" si="0"/>
        <v>66.666641746690942</v>
      </c>
      <c r="G60" s="12">
        <f t="shared" si="1"/>
        <v>100</v>
      </c>
      <c r="H60" s="13"/>
    </row>
    <row r="61" spans="1:8" ht="21.75" thickBot="1">
      <c r="A61" s="45" t="s">
        <v>109</v>
      </c>
      <c r="B61" s="15" t="s">
        <v>84</v>
      </c>
      <c r="C61" s="16">
        <v>1337.615</v>
      </c>
      <c r="D61" s="16">
        <v>891.74300000000005</v>
      </c>
      <c r="E61" s="16">
        <v>891.74300000000005</v>
      </c>
      <c r="F61" s="17">
        <f t="shared" si="0"/>
        <v>66.666641746690942</v>
      </c>
      <c r="G61" s="17">
        <f t="shared" si="1"/>
        <v>100</v>
      </c>
      <c r="H61" s="18"/>
    </row>
    <row r="62" spans="1:8" ht="21.75" thickBot="1">
      <c r="A62" s="43" t="s">
        <v>110</v>
      </c>
      <c r="B62" s="7" t="s">
        <v>85</v>
      </c>
      <c r="C62" s="11">
        <f>C63+C64</f>
        <v>16416.366999999998</v>
      </c>
      <c r="D62" s="11">
        <f t="shared" ref="D62:E62" si="12">D63+D64</f>
        <v>15561.987999999999</v>
      </c>
      <c r="E62" s="11">
        <f t="shared" si="12"/>
        <v>15561.987999999999</v>
      </c>
      <c r="F62" s="12">
        <f t="shared" si="0"/>
        <v>94.795565912969664</v>
      </c>
      <c r="G62" s="12">
        <f t="shared" si="1"/>
        <v>100</v>
      </c>
      <c r="H62" s="13"/>
    </row>
    <row r="63" spans="1:8" ht="42" thickBot="1">
      <c r="A63" s="45" t="s">
        <v>111</v>
      </c>
      <c r="B63" s="15" t="s">
        <v>86</v>
      </c>
      <c r="C63" s="16">
        <v>15916.367</v>
      </c>
      <c r="D63" s="16">
        <v>15443.873</v>
      </c>
      <c r="E63" s="16">
        <v>15443.873</v>
      </c>
      <c r="F63" s="17">
        <f t="shared" si="0"/>
        <v>97.031395418313735</v>
      </c>
      <c r="G63" s="17">
        <f t="shared" si="1"/>
        <v>100</v>
      </c>
      <c r="H63" s="18"/>
    </row>
    <row r="64" spans="1:8" ht="42" thickBot="1">
      <c r="A64" s="45" t="s">
        <v>112</v>
      </c>
      <c r="B64" s="15" t="s">
        <v>87</v>
      </c>
      <c r="C64" s="16">
        <v>500</v>
      </c>
      <c r="D64" s="16">
        <v>118.11499999999999</v>
      </c>
      <c r="E64" s="16">
        <v>118.11499999999999</v>
      </c>
      <c r="F64" s="17">
        <f t="shared" si="0"/>
        <v>23.623000000000001</v>
      </c>
      <c r="G64" s="17">
        <f t="shared" si="1"/>
        <v>100</v>
      </c>
      <c r="H64" s="18"/>
    </row>
    <row r="65" spans="1:11" ht="21.75" thickBot="1">
      <c r="A65" s="43" t="s">
        <v>113</v>
      </c>
      <c r="B65" s="7" t="s">
        <v>88</v>
      </c>
      <c r="C65" s="11">
        <f>C66+C67+C68</f>
        <v>22153.455999999998</v>
      </c>
      <c r="D65" s="11">
        <f>D66+D67+D68</f>
        <v>20617.504000000001</v>
      </c>
      <c r="E65" s="11">
        <f t="shared" ref="E65" si="13">E66+E67+E68</f>
        <v>20617.504000000001</v>
      </c>
      <c r="F65" s="12">
        <f t="shared" si="0"/>
        <v>93.066761231295033</v>
      </c>
      <c r="G65" s="12">
        <f t="shared" si="1"/>
        <v>100</v>
      </c>
      <c r="H65" s="13"/>
    </row>
    <row r="66" spans="1:11" ht="21.75" thickBot="1">
      <c r="A66" s="45" t="s">
        <v>114</v>
      </c>
      <c r="B66" s="15" t="s">
        <v>89</v>
      </c>
      <c r="C66" s="16">
        <v>6.8540000000000001</v>
      </c>
      <c r="D66" s="16">
        <v>4.1340000000000003</v>
      </c>
      <c r="E66" s="16">
        <v>4.1340000000000003</v>
      </c>
      <c r="F66" s="17">
        <f t="shared" si="0"/>
        <v>60.315144441202214</v>
      </c>
      <c r="G66" s="17">
        <f t="shared" si="1"/>
        <v>100</v>
      </c>
      <c r="H66" s="18"/>
    </row>
    <row r="67" spans="1:11" ht="21.75" thickBot="1">
      <c r="A67" s="45" t="s">
        <v>115</v>
      </c>
      <c r="B67" s="15" t="s">
        <v>90</v>
      </c>
      <c r="C67" s="16">
        <v>10482.296</v>
      </c>
      <c r="D67" s="16">
        <v>9779.1720000000005</v>
      </c>
      <c r="E67" s="16">
        <v>9779.1720000000005</v>
      </c>
      <c r="F67" s="17">
        <f t="shared" si="0"/>
        <v>93.29227108259488</v>
      </c>
      <c r="G67" s="17">
        <f t="shared" si="1"/>
        <v>100</v>
      </c>
      <c r="H67" s="18"/>
    </row>
    <row r="68" spans="1:11" ht="21.75" thickBot="1">
      <c r="A68" s="45" t="s">
        <v>116</v>
      </c>
      <c r="B68" s="46" t="s">
        <v>91</v>
      </c>
      <c r="C68" s="16">
        <v>11664.306</v>
      </c>
      <c r="D68" s="16">
        <v>10834.198</v>
      </c>
      <c r="E68" s="16">
        <v>10834.198</v>
      </c>
      <c r="F68" s="17">
        <f t="shared" si="0"/>
        <v>92.883348567844493</v>
      </c>
      <c r="G68" s="17">
        <f t="shared" si="1"/>
        <v>100</v>
      </c>
      <c r="H68" s="18"/>
    </row>
    <row r="69" spans="1:11" ht="21.75" thickBot="1">
      <c r="A69" s="43" t="s">
        <v>254</v>
      </c>
      <c r="B69" s="47" t="s">
        <v>253</v>
      </c>
      <c r="C69" s="11">
        <f>C70</f>
        <v>0.1</v>
      </c>
      <c r="D69" s="11">
        <f t="shared" ref="D69:E69" si="14">D70</f>
        <v>0.1</v>
      </c>
      <c r="E69" s="11">
        <f t="shared" si="14"/>
        <v>0.1</v>
      </c>
      <c r="F69" s="12">
        <f t="shared" si="0"/>
        <v>100</v>
      </c>
      <c r="G69" s="12">
        <f t="shared" si="1"/>
        <v>100</v>
      </c>
      <c r="H69" s="18"/>
    </row>
    <row r="70" spans="1:11" ht="21.75" thickBot="1">
      <c r="A70" s="45" t="s">
        <v>252</v>
      </c>
      <c r="B70" s="46" t="s">
        <v>255</v>
      </c>
      <c r="C70" s="16">
        <v>0.1</v>
      </c>
      <c r="D70" s="16">
        <v>0.1</v>
      </c>
      <c r="E70" s="16">
        <v>0.1</v>
      </c>
      <c r="F70" s="17">
        <f t="shared" si="0"/>
        <v>100</v>
      </c>
      <c r="G70" s="17">
        <f t="shared" si="1"/>
        <v>100</v>
      </c>
      <c r="H70" s="18"/>
    </row>
    <row r="71" spans="1:11" ht="24" customHeight="1" thickBot="1">
      <c r="A71" s="45"/>
      <c r="B71" s="7" t="s">
        <v>92</v>
      </c>
      <c r="C71" s="11">
        <f>C53+C58+C60+C62+C65+C69</f>
        <v>59065.673999999999</v>
      </c>
      <c r="D71" s="11">
        <f t="shared" ref="D71:E71" si="15">D53+D58+D60+D62+D65</f>
        <v>53053.625999999997</v>
      </c>
      <c r="E71" s="11">
        <f t="shared" si="15"/>
        <v>53053.625999999997</v>
      </c>
      <c r="F71" s="12">
        <f t="shared" si="0"/>
        <v>89.821418104870858</v>
      </c>
      <c r="G71" s="12">
        <v>100</v>
      </c>
      <c r="H71" s="13"/>
    </row>
    <row r="72" spans="1:11" ht="101.25" customHeight="1" thickBot="1">
      <c r="A72" s="45"/>
      <c r="B72" s="7" t="s">
        <v>93</v>
      </c>
      <c r="C72" s="11">
        <f>C74</f>
        <v>-2649.1819999999998</v>
      </c>
      <c r="D72" s="11"/>
      <c r="E72" s="11">
        <f>E74</f>
        <v>2056.739</v>
      </c>
      <c r="F72" s="48"/>
      <c r="G72" s="17"/>
      <c r="H72" s="18"/>
    </row>
    <row r="73" spans="1:11" ht="27" customHeight="1" thickBot="1">
      <c r="A73" s="45"/>
      <c r="B73" s="7" t="s">
        <v>94</v>
      </c>
      <c r="C73" s="16"/>
      <c r="D73" s="16"/>
      <c r="E73" s="16"/>
      <c r="F73" s="48"/>
      <c r="G73" s="17"/>
      <c r="H73" s="18"/>
    </row>
    <row r="74" spans="1:11" ht="63.75" customHeight="1" thickBot="1">
      <c r="A74" s="45"/>
      <c r="B74" s="7" t="s">
        <v>95</v>
      </c>
      <c r="C74" s="11">
        <v>-2649.1819999999998</v>
      </c>
      <c r="D74" s="11"/>
      <c r="E74" s="11">
        <v>2056.739</v>
      </c>
      <c r="F74" s="48"/>
      <c r="G74" s="17"/>
      <c r="H74" s="18"/>
    </row>
    <row r="75" spans="1:11" ht="63" customHeight="1" thickBot="1">
      <c r="A75" s="49" t="s">
        <v>96</v>
      </c>
      <c r="B75" s="7" t="s">
        <v>97</v>
      </c>
      <c r="C75" s="9">
        <f>C76</f>
        <v>-56416.491999999998</v>
      </c>
      <c r="D75" s="48"/>
      <c r="E75" s="9">
        <f>E76</f>
        <v>-51124.858999999997</v>
      </c>
      <c r="F75" s="48"/>
      <c r="G75" s="17"/>
      <c r="H75" s="18"/>
    </row>
    <row r="76" spans="1:11" ht="62.25" thickBot="1">
      <c r="A76" s="50" t="s">
        <v>98</v>
      </c>
      <c r="B76" s="15" t="s">
        <v>99</v>
      </c>
      <c r="C76" s="48">
        <v>-56416.491999999998</v>
      </c>
      <c r="D76" s="48"/>
      <c r="E76" s="48">
        <v>-51124.858999999997</v>
      </c>
      <c r="F76" s="48"/>
      <c r="G76" s="17"/>
      <c r="H76" s="18"/>
    </row>
    <row r="77" spans="1:11" ht="62.25" customHeight="1" thickBot="1">
      <c r="A77" s="50" t="s">
        <v>101</v>
      </c>
      <c r="B77" s="15" t="s">
        <v>100</v>
      </c>
      <c r="C77" s="48">
        <v>59065.673999999999</v>
      </c>
      <c r="D77" s="48"/>
      <c r="E77" s="48">
        <v>53181.597999999998</v>
      </c>
      <c r="F77" s="48"/>
      <c r="G77" s="17"/>
      <c r="H77" s="18"/>
    </row>
    <row r="79" spans="1:11" ht="175.5" customHeight="1">
      <c r="E79" s="77" t="s">
        <v>297</v>
      </c>
      <c r="F79" s="77"/>
      <c r="G79" s="77"/>
      <c r="H79" s="77"/>
      <c r="I79" s="77"/>
      <c r="K79" s="51"/>
    </row>
    <row r="80" spans="1:11" ht="78.75" customHeight="1">
      <c r="A80" s="87" t="s">
        <v>285</v>
      </c>
      <c r="B80" s="87"/>
      <c r="C80" s="87"/>
      <c r="D80" s="87"/>
      <c r="E80" s="87"/>
      <c r="F80" s="87"/>
      <c r="G80" s="87"/>
      <c r="H80" s="3"/>
    </row>
    <row r="82" spans="1:9" ht="21.75" thickBot="1">
      <c r="G82" s="92" t="s">
        <v>170</v>
      </c>
      <c r="H82" s="92"/>
      <c r="I82" s="92"/>
    </row>
    <row r="83" spans="1:9" ht="81" customHeight="1" thickBot="1">
      <c r="A83" s="52" t="s">
        <v>117</v>
      </c>
      <c r="B83" s="53" t="s">
        <v>118</v>
      </c>
      <c r="C83" s="53" t="s">
        <v>119</v>
      </c>
      <c r="D83" s="53" t="s">
        <v>120</v>
      </c>
      <c r="E83" s="53" t="s">
        <v>243</v>
      </c>
      <c r="F83" s="53" t="s">
        <v>286</v>
      </c>
      <c r="G83" s="53" t="s">
        <v>287</v>
      </c>
      <c r="H83" s="53" t="s">
        <v>4</v>
      </c>
      <c r="I83" s="53" t="s">
        <v>5</v>
      </c>
    </row>
    <row r="84" spans="1:9" ht="93.75" customHeight="1" thickBot="1">
      <c r="A84" s="14" t="s">
        <v>121</v>
      </c>
      <c r="B84" s="5">
        <v>901</v>
      </c>
      <c r="C84" s="5"/>
      <c r="D84" s="5"/>
      <c r="E84" s="54">
        <f>E102</f>
        <v>59065.673999999999</v>
      </c>
      <c r="F84" s="54">
        <f t="shared" ref="F84:G84" si="16">F102</f>
        <v>53053.724999999999</v>
      </c>
      <c r="G84" s="54">
        <f t="shared" si="16"/>
        <v>53053.724999999999</v>
      </c>
      <c r="H84" s="17">
        <f>G84/E84*100</f>
        <v>89.821585714911166</v>
      </c>
      <c r="I84" s="17">
        <f>G84/F84*100</f>
        <v>100</v>
      </c>
    </row>
    <row r="85" spans="1:9" ht="25.5" customHeight="1" thickBot="1">
      <c r="A85" s="14" t="s">
        <v>288</v>
      </c>
      <c r="B85" s="5">
        <v>901</v>
      </c>
      <c r="C85" s="55" t="s">
        <v>102</v>
      </c>
      <c r="D85" s="5"/>
      <c r="E85" s="54">
        <f>E86+E88+E89+E87</f>
        <v>18874.036</v>
      </c>
      <c r="F85" s="54">
        <f t="shared" ref="F85:G85" si="17">F86+F88+F89+F87</f>
        <v>15797.723</v>
      </c>
      <c r="G85" s="54">
        <f t="shared" si="17"/>
        <v>15797.723</v>
      </c>
      <c r="H85" s="17">
        <f t="shared" ref="H85:H102" si="18">G85/E85*100</f>
        <v>83.700820534622267</v>
      </c>
      <c r="I85" s="17">
        <f t="shared" ref="I85:I102" si="19">G85/F85*100</f>
        <v>100</v>
      </c>
    </row>
    <row r="86" spans="1:9" ht="83.25" customHeight="1" thickBot="1">
      <c r="A86" s="56" t="s">
        <v>78</v>
      </c>
      <c r="B86" s="57">
        <v>901</v>
      </c>
      <c r="C86" s="58" t="s">
        <v>102</v>
      </c>
      <c r="D86" s="58" t="s">
        <v>110</v>
      </c>
      <c r="E86" s="57">
        <v>5418.8580000000002</v>
      </c>
      <c r="F86" s="57">
        <v>3773.337</v>
      </c>
      <c r="G86" s="57">
        <v>3773.337</v>
      </c>
      <c r="H86" s="17">
        <f t="shared" si="18"/>
        <v>69.633435679621059</v>
      </c>
      <c r="I86" s="17">
        <f t="shared" si="19"/>
        <v>100</v>
      </c>
    </row>
    <row r="87" spans="1:9" ht="42.75" customHeight="1" thickBot="1">
      <c r="A87" s="56" t="s">
        <v>251</v>
      </c>
      <c r="B87" s="57">
        <v>901</v>
      </c>
      <c r="C87" s="58" t="s">
        <v>102</v>
      </c>
      <c r="D87" s="58" t="s">
        <v>256</v>
      </c>
      <c r="E87" s="57">
        <v>27.678000000000001</v>
      </c>
      <c r="F87" s="57">
        <v>27.678000000000001</v>
      </c>
      <c r="G87" s="57">
        <v>27.678000000000001</v>
      </c>
      <c r="H87" s="17">
        <f t="shared" si="18"/>
        <v>100</v>
      </c>
      <c r="I87" s="17">
        <f t="shared" si="19"/>
        <v>100</v>
      </c>
    </row>
    <row r="88" spans="1:9" ht="30" customHeight="1" thickBot="1">
      <c r="A88" s="56" t="s">
        <v>79</v>
      </c>
      <c r="B88" s="57">
        <v>901</v>
      </c>
      <c r="C88" s="58" t="s">
        <v>102</v>
      </c>
      <c r="D88" s="58" t="s">
        <v>171</v>
      </c>
      <c r="E88" s="59">
        <v>5</v>
      </c>
      <c r="F88" s="59">
        <v>0</v>
      </c>
      <c r="G88" s="59">
        <v>0</v>
      </c>
      <c r="H88" s="17">
        <f t="shared" si="18"/>
        <v>0</v>
      </c>
      <c r="I88" s="17"/>
    </row>
    <row r="89" spans="1:9" ht="31.5" customHeight="1" thickBot="1">
      <c r="A89" s="56" t="s">
        <v>80</v>
      </c>
      <c r="B89" s="57">
        <v>901</v>
      </c>
      <c r="C89" s="58" t="s">
        <v>102</v>
      </c>
      <c r="D89" s="58">
        <v>13</v>
      </c>
      <c r="E89" s="57">
        <v>13422.5</v>
      </c>
      <c r="F89" s="57">
        <v>11996.708000000001</v>
      </c>
      <c r="G89" s="57">
        <v>11996.708000000001</v>
      </c>
      <c r="H89" s="17">
        <f t="shared" si="18"/>
        <v>89.377597317936306</v>
      </c>
      <c r="I89" s="17">
        <f t="shared" si="19"/>
        <v>100</v>
      </c>
    </row>
    <row r="90" spans="1:9" ht="21.75" thickBot="1">
      <c r="A90" s="56" t="s">
        <v>81</v>
      </c>
      <c r="B90" s="57">
        <v>901</v>
      </c>
      <c r="C90" s="58" t="s">
        <v>106</v>
      </c>
      <c r="D90" s="58"/>
      <c r="E90" s="60">
        <f>E91</f>
        <v>284.10000000000002</v>
      </c>
      <c r="F90" s="60">
        <f t="shared" ref="F90:G90" si="20">F91</f>
        <v>184.66800000000001</v>
      </c>
      <c r="G90" s="60">
        <f t="shared" si="20"/>
        <v>184.66800000000001</v>
      </c>
      <c r="H90" s="17">
        <f t="shared" si="18"/>
        <v>65.00105596620908</v>
      </c>
      <c r="I90" s="17">
        <f t="shared" si="19"/>
        <v>100</v>
      </c>
    </row>
    <row r="91" spans="1:9" ht="38.25" customHeight="1" thickBot="1">
      <c r="A91" s="56" t="s">
        <v>82</v>
      </c>
      <c r="B91" s="57">
        <v>901</v>
      </c>
      <c r="C91" s="58" t="s">
        <v>106</v>
      </c>
      <c r="D91" s="58" t="s">
        <v>108</v>
      </c>
      <c r="E91" s="60">
        <v>284.10000000000002</v>
      </c>
      <c r="F91" s="60">
        <v>184.66800000000001</v>
      </c>
      <c r="G91" s="60">
        <v>184.66800000000001</v>
      </c>
      <c r="H91" s="17">
        <f t="shared" si="18"/>
        <v>65.00105596620908</v>
      </c>
      <c r="I91" s="17">
        <f t="shared" si="19"/>
        <v>100</v>
      </c>
    </row>
    <row r="92" spans="1:9" ht="62.25" thickBot="1">
      <c r="A92" s="56" t="s">
        <v>83</v>
      </c>
      <c r="B92" s="57">
        <v>901</v>
      </c>
      <c r="C92" s="58" t="s">
        <v>108</v>
      </c>
      <c r="D92" s="58"/>
      <c r="E92" s="57">
        <f>E93</f>
        <v>1337.615</v>
      </c>
      <c r="F92" s="57">
        <f t="shared" ref="F92:G92" si="21">F93</f>
        <v>891.74300000000005</v>
      </c>
      <c r="G92" s="57">
        <f t="shared" si="21"/>
        <v>891.74300000000005</v>
      </c>
      <c r="H92" s="17">
        <f t="shared" si="18"/>
        <v>66.666641746690942</v>
      </c>
      <c r="I92" s="17">
        <f t="shared" si="19"/>
        <v>100</v>
      </c>
    </row>
    <row r="93" spans="1:9" ht="23.25" customHeight="1" thickBot="1">
      <c r="A93" s="56" t="s">
        <v>84</v>
      </c>
      <c r="B93" s="57">
        <v>901</v>
      </c>
      <c r="C93" s="58" t="s">
        <v>108</v>
      </c>
      <c r="D93" s="58">
        <v>10</v>
      </c>
      <c r="E93" s="57">
        <v>1337.615</v>
      </c>
      <c r="F93" s="57">
        <v>891.74300000000005</v>
      </c>
      <c r="G93" s="57">
        <v>891.74300000000005</v>
      </c>
      <c r="H93" s="17">
        <f t="shared" si="18"/>
        <v>66.666641746690942</v>
      </c>
      <c r="I93" s="17">
        <f t="shared" si="19"/>
        <v>100</v>
      </c>
    </row>
    <row r="94" spans="1:9" ht="23.25" customHeight="1" thickBot="1">
      <c r="A94" s="14" t="s">
        <v>85</v>
      </c>
      <c r="B94" s="5">
        <v>901</v>
      </c>
      <c r="C94" s="55" t="s">
        <v>110</v>
      </c>
      <c r="D94" s="55"/>
      <c r="E94" s="54">
        <f>E95+E96</f>
        <v>16416.366999999998</v>
      </c>
      <c r="F94" s="54">
        <f t="shared" ref="F94:G94" si="22">F95+F96</f>
        <v>15561.986999999999</v>
      </c>
      <c r="G94" s="54">
        <f t="shared" si="22"/>
        <v>15561.986999999999</v>
      </c>
      <c r="H94" s="17">
        <f t="shared" si="18"/>
        <v>94.795559821487913</v>
      </c>
      <c r="I94" s="17">
        <f t="shared" si="19"/>
        <v>100</v>
      </c>
    </row>
    <row r="95" spans="1:9" ht="42" thickBot="1">
      <c r="A95" s="14" t="s">
        <v>86</v>
      </c>
      <c r="B95" s="5">
        <v>901</v>
      </c>
      <c r="C95" s="55" t="s">
        <v>110</v>
      </c>
      <c r="D95" s="55" t="s">
        <v>172</v>
      </c>
      <c r="E95" s="54">
        <v>15916.367</v>
      </c>
      <c r="F95" s="5">
        <v>15443.871999999999</v>
      </c>
      <c r="G95" s="5">
        <v>15443.871999999999</v>
      </c>
      <c r="H95" s="17">
        <f t="shared" si="18"/>
        <v>97.031389135472935</v>
      </c>
      <c r="I95" s="17">
        <f t="shared" si="19"/>
        <v>100</v>
      </c>
    </row>
    <row r="96" spans="1:9" ht="42" thickBot="1">
      <c r="A96" s="14" t="s">
        <v>87</v>
      </c>
      <c r="B96" s="5">
        <v>901</v>
      </c>
      <c r="C96" s="55" t="s">
        <v>110</v>
      </c>
      <c r="D96" s="55">
        <v>12</v>
      </c>
      <c r="E96" s="54">
        <v>500</v>
      </c>
      <c r="F96" s="54">
        <v>118.11499999999999</v>
      </c>
      <c r="G96" s="54">
        <v>118.11499999999999</v>
      </c>
      <c r="H96" s="17">
        <f t="shared" si="18"/>
        <v>23.623000000000001</v>
      </c>
      <c r="I96" s="17"/>
    </row>
    <row r="97" spans="1:9" ht="23.25" customHeight="1" thickBot="1">
      <c r="A97" s="14" t="s">
        <v>88</v>
      </c>
      <c r="B97" s="5">
        <v>901</v>
      </c>
      <c r="C97" s="55" t="s">
        <v>113</v>
      </c>
      <c r="D97" s="55"/>
      <c r="E97" s="5">
        <f>E98+E99+E100</f>
        <v>22153.455999999998</v>
      </c>
      <c r="F97" s="5">
        <f t="shared" ref="F97:G97" si="23">F98+F99+F100</f>
        <v>20617.504000000001</v>
      </c>
      <c r="G97" s="5">
        <f t="shared" si="23"/>
        <v>20617.504000000001</v>
      </c>
      <c r="H97" s="17">
        <f t="shared" si="18"/>
        <v>93.066761231295033</v>
      </c>
      <c r="I97" s="17">
        <f t="shared" si="19"/>
        <v>100</v>
      </c>
    </row>
    <row r="98" spans="1:9" ht="24" customHeight="1" thickBot="1">
      <c r="A98" s="14" t="s">
        <v>89</v>
      </c>
      <c r="B98" s="5">
        <v>901</v>
      </c>
      <c r="C98" s="55" t="s">
        <v>113</v>
      </c>
      <c r="D98" s="55" t="s">
        <v>102</v>
      </c>
      <c r="E98" s="54">
        <v>6.8540000000000001</v>
      </c>
      <c r="F98" s="5">
        <v>4.1340000000000003</v>
      </c>
      <c r="G98" s="5">
        <v>4.1340000000000003</v>
      </c>
      <c r="H98" s="17">
        <f t="shared" si="18"/>
        <v>60.315144441202214</v>
      </c>
      <c r="I98" s="17">
        <f t="shared" si="19"/>
        <v>100</v>
      </c>
    </row>
    <row r="99" spans="1:9" ht="24" customHeight="1" thickBot="1">
      <c r="A99" s="14" t="s">
        <v>90</v>
      </c>
      <c r="B99" s="5">
        <v>901</v>
      </c>
      <c r="C99" s="55" t="s">
        <v>113</v>
      </c>
      <c r="D99" s="55" t="s">
        <v>106</v>
      </c>
      <c r="E99" s="5">
        <v>10482.296</v>
      </c>
      <c r="F99" s="5">
        <v>9779.1720000000005</v>
      </c>
      <c r="G99" s="5">
        <v>9779.1720000000005</v>
      </c>
      <c r="H99" s="17">
        <f t="shared" si="18"/>
        <v>93.29227108259488</v>
      </c>
      <c r="I99" s="17">
        <f t="shared" si="19"/>
        <v>100</v>
      </c>
    </row>
    <row r="100" spans="1:9" ht="24.75" customHeight="1" thickBot="1">
      <c r="A100" s="14" t="s">
        <v>91</v>
      </c>
      <c r="B100" s="5">
        <v>901</v>
      </c>
      <c r="C100" s="55" t="s">
        <v>113</v>
      </c>
      <c r="D100" s="55" t="s">
        <v>108</v>
      </c>
      <c r="E100" s="54">
        <v>11664.306</v>
      </c>
      <c r="F100" s="5">
        <v>10834.198</v>
      </c>
      <c r="G100" s="5">
        <v>10834.198</v>
      </c>
      <c r="H100" s="17">
        <f t="shared" si="18"/>
        <v>92.883348567844493</v>
      </c>
      <c r="I100" s="17">
        <f t="shared" si="19"/>
        <v>100</v>
      </c>
    </row>
    <row r="101" spans="1:9" ht="24.75" customHeight="1" thickBot="1">
      <c r="A101" s="14" t="s">
        <v>255</v>
      </c>
      <c r="B101" s="5">
        <v>901</v>
      </c>
      <c r="C101" s="55" t="s">
        <v>254</v>
      </c>
      <c r="D101" s="55" t="s">
        <v>102</v>
      </c>
      <c r="E101" s="54">
        <v>0.1</v>
      </c>
      <c r="F101" s="54">
        <v>0.1</v>
      </c>
      <c r="G101" s="54">
        <v>0.1</v>
      </c>
      <c r="H101" s="17">
        <f t="shared" si="18"/>
        <v>100</v>
      </c>
      <c r="I101" s="17">
        <f t="shared" si="19"/>
        <v>100</v>
      </c>
    </row>
    <row r="102" spans="1:9" ht="24.75" customHeight="1" thickBot="1">
      <c r="A102" s="14" t="s">
        <v>122</v>
      </c>
      <c r="B102" s="5"/>
      <c r="C102" s="55"/>
      <c r="D102" s="5"/>
      <c r="E102" s="54">
        <f>E85+E90+E92+E94+E97+E101</f>
        <v>59065.673999999999</v>
      </c>
      <c r="F102" s="54">
        <f>F85+F90+F92+F94+F97+F101</f>
        <v>53053.724999999999</v>
      </c>
      <c r="G102" s="54">
        <f>G85+G90+G92+G94+G97+G101</f>
        <v>53053.724999999999</v>
      </c>
      <c r="H102" s="17">
        <f t="shared" si="18"/>
        <v>89.821585714911166</v>
      </c>
      <c r="I102" s="17">
        <f t="shared" si="19"/>
        <v>100</v>
      </c>
    </row>
    <row r="105" spans="1:9" ht="172.5" customHeight="1">
      <c r="E105" s="77" t="s">
        <v>289</v>
      </c>
      <c r="F105" s="77"/>
      <c r="G105" s="77"/>
      <c r="H105" s="61"/>
      <c r="I105" s="61"/>
    </row>
    <row r="107" spans="1:9" ht="96.75" customHeight="1">
      <c r="A107" s="87" t="s">
        <v>169</v>
      </c>
      <c r="B107" s="87"/>
      <c r="C107" s="87"/>
      <c r="D107" s="87"/>
      <c r="E107" s="87"/>
      <c r="F107" s="87"/>
      <c r="G107" s="87"/>
      <c r="H107" s="3"/>
    </row>
    <row r="109" spans="1:9" ht="21.75" thickBot="1">
      <c r="G109" s="1" t="s">
        <v>170</v>
      </c>
    </row>
    <row r="110" spans="1:9" ht="102" thickBot="1">
      <c r="A110" s="52" t="s">
        <v>123</v>
      </c>
      <c r="B110" s="53" t="s">
        <v>124</v>
      </c>
      <c r="C110" s="53" t="s">
        <v>243</v>
      </c>
      <c r="D110" s="53" t="s">
        <v>290</v>
      </c>
      <c r="E110" s="53" t="s">
        <v>291</v>
      </c>
      <c r="F110" s="53" t="s">
        <v>4</v>
      </c>
      <c r="G110" s="53" t="s">
        <v>5</v>
      </c>
      <c r="H110" s="4"/>
    </row>
    <row r="111" spans="1:9" ht="123" thickBot="1">
      <c r="A111" s="49" t="s">
        <v>173</v>
      </c>
      <c r="B111" s="7" t="s">
        <v>242</v>
      </c>
      <c r="C111" s="8">
        <f>C112</f>
        <v>7042.6720000000005</v>
      </c>
      <c r="D111" s="8">
        <f t="shared" ref="D111:E111" si="24">D112</f>
        <v>4851.848</v>
      </c>
      <c r="E111" s="8">
        <f t="shared" si="24"/>
        <v>4851.848</v>
      </c>
      <c r="F111" s="62">
        <f>E111/C111*100</f>
        <v>68.892147753011926</v>
      </c>
      <c r="G111" s="63">
        <v>100</v>
      </c>
      <c r="H111" s="64"/>
    </row>
    <row r="112" spans="1:9" ht="123" thickBot="1">
      <c r="A112" s="50" t="s">
        <v>174</v>
      </c>
      <c r="B112" s="15" t="s">
        <v>241</v>
      </c>
      <c r="C112" s="65">
        <f>C113+C123+C127</f>
        <v>7042.6720000000005</v>
      </c>
      <c r="D112" s="65">
        <f>D113+D123+D127</f>
        <v>4851.848</v>
      </c>
      <c r="E112" s="65">
        <f>E113+E123+E127</f>
        <v>4851.848</v>
      </c>
      <c r="F112" s="62">
        <f>E112/C112*100</f>
        <v>68.892147753011926</v>
      </c>
      <c r="G112" s="63">
        <f t="shared" ref="G112:G119" si="25">E112/D112*100</f>
        <v>100</v>
      </c>
      <c r="H112" s="64"/>
    </row>
    <row r="113" spans="1:8" ht="102.75" thickBot="1">
      <c r="A113" s="50" t="s">
        <v>175</v>
      </c>
      <c r="B113" s="15" t="s">
        <v>125</v>
      </c>
      <c r="C113" s="65">
        <f>C114+C115+C116+C119+C120</f>
        <v>5702.4410000000007</v>
      </c>
      <c r="D113" s="65">
        <f>D114+D115+D116+D119+D120</f>
        <v>3957.4890000000005</v>
      </c>
      <c r="E113" s="65">
        <f>E114+E115+E116+E119+E120</f>
        <v>3957.4890000000005</v>
      </c>
      <c r="F113" s="62">
        <f>E113/C113*100</f>
        <v>69.399911371288198</v>
      </c>
      <c r="G113" s="63">
        <f t="shared" si="25"/>
        <v>100</v>
      </c>
      <c r="H113" s="64"/>
    </row>
    <row r="114" spans="1:8" ht="42" thickBot="1">
      <c r="A114" s="50" t="s">
        <v>176</v>
      </c>
      <c r="B114" s="15" t="s">
        <v>126</v>
      </c>
      <c r="C114" s="8">
        <v>3199.913</v>
      </c>
      <c r="D114" s="8">
        <v>2268.6370000000002</v>
      </c>
      <c r="E114" s="8">
        <v>2268.6370000000002</v>
      </c>
      <c r="F114" s="62">
        <f t="shared" ref="F114:F119" si="26">E114/C114*100</f>
        <v>70.896833757667792</v>
      </c>
      <c r="G114" s="63">
        <f t="shared" si="25"/>
        <v>100</v>
      </c>
      <c r="H114" s="64"/>
    </row>
    <row r="115" spans="1:8" ht="42" thickBot="1">
      <c r="A115" s="50" t="s">
        <v>225</v>
      </c>
      <c r="B115" s="15" t="s">
        <v>226</v>
      </c>
      <c r="C115" s="8">
        <v>1043.366</v>
      </c>
      <c r="D115" s="8">
        <v>870.28599999999994</v>
      </c>
      <c r="E115" s="8">
        <v>870.28599999999994</v>
      </c>
      <c r="F115" s="62">
        <f t="shared" si="26"/>
        <v>83.411382007847678</v>
      </c>
      <c r="G115" s="63">
        <f t="shared" si="25"/>
        <v>100</v>
      </c>
      <c r="H115" s="64"/>
    </row>
    <row r="116" spans="1:8" ht="42" thickBot="1">
      <c r="A116" s="50" t="s">
        <v>177</v>
      </c>
      <c r="B116" s="15" t="s">
        <v>127</v>
      </c>
      <c r="C116" s="65">
        <f>C117+C118</f>
        <v>1173.0619999999999</v>
      </c>
      <c r="D116" s="65">
        <f t="shared" ref="D116:E116" si="27">D117+D118</f>
        <v>631.89800000000002</v>
      </c>
      <c r="E116" s="65">
        <f t="shared" si="27"/>
        <v>631.89800000000002</v>
      </c>
      <c r="F116" s="62">
        <f t="shared" si="26"/>
        <v>53.867400018072367</v>
      </c>
      <c r="G116" s="63">
        <f t="shared" si="25"/>
        <v>100</v>
      </c>
      <c r="H116" s="64"/>
    </row>
    <row r="117" spans="1:8" ht="62.25" thickBot="1">
      <c r="A117" s="50" t="s">
        <v>177</v>
      </c>
      <c r="B117" s="15" t="s">
        <v>128</v>
      </c>
      <c r="C117" s="5">
        <v>1150.7619999999999</v>
      </c>
      <c r="D117" s="5">
        <v>625.46400000000006</v>
      </c>
      <c r="E117" s="5">
        <v>625.46400000000006</v>
      </c>
      <c r="F117" s="62">
        <f t="shared" si="26"/>
        <v>54.352159699399181</v>
      </c>
      <c r="G117" s="63">
        <f t="shared" si="25"/>
        <v>100</v>
      </c>
      <c r="H117" s="66"/>
    </row>
    <row r="118" spans="1:8" ht="42" thickBot="1">
      <c r="A118" s="50" t="s">
        <v>177</v>
      </c>
      <c r="B118" s="15" t="s">
        <v>129</v>
      </c>
      <c r="C118" s="54">
        <v>22.3</v>
      </c>
      <c r="D118" s="5">
        <v>6.4340000000000002</v>
      </c>
      <c r="E118" s="5">
        <v>6.4340000000000002</v>
      </c>
      <c r="F118" s="62">
        <f>E118/C118*100</f>
        <v>28.852017937219731</v>
      </c>
      <c r="G118" s="63">
        <f t="shared" si="25"/>
        <v>100</v>
      </c>
      <c r="H118" s="66"/>
    </row>
    <row r="119" spans="1:8" ht="62.25" thickBot="1">
      <c r="A119" s="50" t="s">
        <v>178</v>
      </c>
      <c r="B119" s="15" t="s">
        <v>130</v>
      </c>
      <c r="C119" s="65">
        <v>284.10000000000002</v>
      </c>
      <c r="D119" s="8">
        <v>184.66800000000001</v>
      </c>
      <c r="E119" s="8">
        <v>184.66800000000001</v>
      </c>
      <c r="F119" s="62">
        <f t="shared" si="26"/>
        <v>65.00105596620908</v>
      </c>
      <c r="G119" s="63">
        <f t="shared" si="25"/>
        <v>100</v>
      </c>
      <c r="H119" s="64"/>
    </row>
    <row r="120" spans="1:8" ht="78" customHeight="1">
      <c r="A120" s="93" t="s">
        <v>179</v>
      </c>
      <c r="B120" s="78" t="s">
        <v>131</v>
      </c>
      <c r="C120" s="81">
        <v>2</v>
      </c>
      <c r="D120" s="81">
        <v>2</v>
      </c>
      <c r="E120" s="81">
        <v>2</v>
      </c>
      <c r="F120" s="84">
        <f>E120/C120*100</f>
        <v>100</v>
      </c>
      <c r="G120" s="84">
        <f>E120/D120*100</f>
        <v>100</v>
      </c>
      <c r="H120" s="64"/>
    </row>
    <row r="121" spans="1:8">
      <c r="A121" s="94"/>
      <c r="B121" s="79"/>
      <c r="C121" s="82"/>
      <c r="D121" s="82"/>
      <c r="E121" s="82"/>
      <c r="F121" s="85"/>
      <c r="G121" s="85"/>
      <c r="H121" s="64"/>
    </row>
    <row r="122" spans="1:8" ht="21.75" thickBot="1">
      <c r="A122" s="95"/>
      <c r="B122" s="80"/>
      <c r="C122" s="83"/>
      <c r="D122" s="83"/>
      <c r="E122" s="83"/>
      <c r="F122" s="86"/>
      <c r="G122" s="86"/>
      <c r="H122" s="64"/>
    </row>
    <row r="123" spans="1:8" ht="62.25" thickBot="1">
      <c r="A123" s="50" t="s">
        <v>180</v>
      </c>
      <c r="B123" s="15" t="s">
        <v>132</v>
      </c>
      <c r="C123" s="8">
        <f>C124+C125+C126</f>
        <v>1339.7149999999999</v>
      </c>
      <c r="D123" s="8">
        <f t="shared" ref="D123:E123" si="28">D124+D125+D126</f>
        <v>893.84300000000007</v>
      </c>
      <c r="E123" s="8">
        <f t="shared" si="28"/>
        <v>893.84300000000007</v>
      </c>
      <c r="F123" s="62">
        <f t="shared" ref="F123:F136" si="29">E123/C123*100</f>
        <v>66.718891704578965</v>
      </c>
      <c r="G123" s="63">
        <f t="shared" ref="G123:G128" si="30">E123/D123*100</f>
        <v>100</v>
      </c>
      <c r="H123" s="64"/>
    </row>
    <row r="124" spans="1:8" ht="143.25" thickBot="1">
      <c r="A124" s="50" t="s">
        <v>181</v>
      </c>
      <c r="B124" s="15" t="s">
        <v>133</v>
      </c>
      <c r="C124" s="5">
        <v>1337.615</v>
      </c>
      <c r="D124" s="5">
        <v>891.74300000000005</v>
      </c>
      <c r="E124" s="5">
        <v>891.74300000000005</v>
      </c>
      <c r="F124" s="62">
        <f t="shared" si="29"/>
        <v>66.666641746690942</v>
      </c>
      <c r="G124" s="63">
        <f t="shared" si="30"/>
        <v>100</v>
      </c>
      <c r="H124" s="66"/>
    </row>
    <row r="125" spans="1:8" ht="163.5" thickBot="1">
      <c r="A125" s="50" t="s">
        <v>182</v>
      </c>
      <c r="B125" s="15" t="s">
        <v>134</v>
      </c>
      <c r="C125" s="54">
        <v>2</v>
      </c>
      <c r="D125" s="54">
        <v>2</v>
      </c>
      <c r="E125" s="54">
        <v>2</v>
      </c>
      <c r="F125" s="63">
        <f t="shared" si="29"/>
        <v>100</v>
      </c>
      <c r="G125" s="63">
        <f t="shared" si="30"/>
        <v>100</v>
      </c>
      <c r="H125" s="66"/>
    </row>
    <row r="126" spans="1:8" ht="81.75" customHeight="1" thickBot="1">
      <c r="A126" s="50" t="s">
        <v>269</v>
      </c>
      <c r="B126" s="15" t="s">
        <v>270</v>
      </c>
      <c r="C126" s="54">
        <v>0.1</v>
      </c>
      <c r="D126" s="54">
        <v>0.1</v>
      </c>
      <c r="E126" s="54">
        <v>0.1</v>
      </c>
      <c r="F126" s="62">
        <f t="shared" si="29"/>
        <v>100</v>
      </c>
      <c r="G126" s="63">
        <f t="shared" si="30"/>
        <v>100</v>
      </c>
      <c r="H126" s="66"/>
    </row>
    <row r="127" spans="1:8" ht="42" thickBot="1">
      <c r="A127" s="50" t="s">
        <v>135</v>
      </c>
      <c r="B127" s="15" t="s">
        <v>127</v>
      </c>
      <c r="C127" s="8">
        <v>0.51600000000000001</v>
      </c>
      <c r="D127" s="8">
        <v>0.51600000000000001</v>
      </c>
      <c r="E127" s="8">
        <v>0.51600000000000001</v>
      </c>
      <c r="F127" s="62">
        <f t="shared" si="29"/>
        <v>100</v>
      </c>
      <c r="G127" s="63">
        <f t="shared" si="30"/>
        <v>100</v>
      </c>
      <c r="H127" s="64"/>
    </row>
    <row r="128" spans="1:8" ht="166.5" customHeight="1" thickBot="1">
      <c r="A128" s="49" t="s">
        <v>183</v>
      </c>
      <c r="B128" s="7" t="s">
        <v>240</v>
      </c>
      <c r="C128" s="65">
        <f>C129+C136</f>
        <v>13206.867000000002</v>
      </c>
      <c r="D128" s="65">
        <f>D129+D136</f>
        <v>11675.635</v>
      </c>
      <c r="E128" s="65">
        <f>E129+E136</f>
        <v>11675.635</v>
      </c>
      <c r="F128" s="62">
        <f t="shared" si="29"/>
        <v>88.405789200421253</v>
      </c>
      <c r="G128" s="63">
        <f t="shared" si="30"/>
        <v>100</v>
      </c>
      <c r="H128" s="64"/>
    </row>
    <row r="129" spans="1:8" ht="102.75" customHeight="1" thickBot="1">
      <c r="A129" s="50" t="s">
        <v>184</v>
      </c>
      <c r="B129" s="15" t="s">
        <v>136</v>
      </c>
      <c r="C129" s="65">
        <f>C130+C134+C135</f>
        <v>2724.5709999999999</v>
      </c>
      <c r="D129" s="65">
        <f t="shared" ref="D129:E129" si="31">D130+D134+D135</f>
        <v>1896.463</v>
      </c>
      <c r="E129" s="65">
        <f t="shared" si="31"/>
        <v>1896.463</v>
      </c>
      <c r="F129" s="62">
        <f t="shared" si="29"/>
        <v>69.605930621738239</v>
      </c>
      <c r="G129" s="63">
        <f t="shared" ref="G129:G162" si="32">E129/D129*100</f>
        <v>100</v>
      </c>
      <c r="H129" s="64"/>
    </row>
    <row r="130" spans="1:8" ht="102.75" thickBot="1">
      <c r="A130" s="50" t="s">
        <v>185</v>
      </c>
      <c r="B130" s="15" t="s">
        <v>137</v>
      </c>
      <c r="C130" s="65">
        <f>C131+C132+C133</f>
        <v>2034.5710000000001</v>
      </c>
      <c r="D130" s="65">
        <f t="shared" ref="D130:E130" si="33">D131+D132+D133</f>
        <v>1206.463</v>
      </c>
      <c r="E130" s="65">
        <f t="shared" si="33"/>
        <v>1206.463</v>
      </c>
      <c r="F130" s="62">
        <f t="shared" si="29"/>
        <v>59.298151797111032</v>
      </c>
      <c r="G130" s="63">
        <f t="shared" si="32"/>
        <v>100</v>
      </c>
      <c r="H130" s="64"/>
    </row>
    <row r="131" spans="1:8" ht="21.75" thickBot="1">
      <c r="A131" s="50" t="s">
        <v>186</v>
      </c>
      <c r="B131" s="15" t="s">
        <v>138</v>
      </c>
      <c r="C131" s="54">
        <v>779.86699999999996</v>
      </c>
      <c r="D131" s="54">
        <v>327.33199999999999</v>
      </c>
      <c r="E131" s="54">
        <v>327.33199999999999</v>
      </c>
      <c r="F131" s="67">
        <f t="shared" si="29"/>
        <v>41.972797925800172</v>
      </c>
      <c r="G131" s="63">
        <f>E131/D131*100</f>
        <v>100</v>
      </c>
      <c r="H131" s="64"/>
    </row>
    <row r="132" spans="1:8" ht="98.25" customHeight="1" thickBot="1">
      <c r="A132" s="50" t="s">
        <v>187</v>
      </c>
      <c r="B132" s="15" t="s">
        <v>139</v>
      </c>
      <c r="C132" s="54">
        <v>1155.7940000000001</v>
      </c>
      <c r="D132" s="54">
        <v>879.13099999999997</v>
      </c>
      <c r="E132" s="54">
        <v>879.13099999999997</v>
      </c>
      <c r="F132" s="67">
        <f t="shared" si="29"/>
        <v>76.062948933806538</v>
      </c>
      <c r="G132" s="68">
        <f>E132/D132*100</f>
        <v>100</v>
      </c>
      <c r="H132" s="64"/>
    </row>
    <row r="133" spans="1:8" ht="51" customHeight="1" thickBot="1">
      <c r="A133" s="50" t="s">
        <v>294</v>
      </c>
      <c r="B133" s="15" t="s">
        <v>295</v>
      </c>
      <c r="C133" s="54">
        <v>98.91</v>
      </c>
      <c r="D133" s="54">
        <v>0</v>
      </c>
      <c r="E133" s="54">
        <v>0</v>
      </c>
      <c r="F133" s="67">
        <f t="shared" si="29"/>
        <v>0</v>
      </c>
      <c r="G133" s="68" t="e">
        <f>E133/D133*100</f>
        <v>#DIV/0!</v>
      </c>
      <c r="H133" s="64"/>
    </row>
    <row r="134" spans="1:8" ht="123" thickBot="1">
      <c r="A134" s="50" t="s">
        <v>140</v>
      </c>
      <c r="B134" s="15" t="s">
        <v>141</v>
      </c>
      <c r="C134" s="65">
        <v>40</v>
      </c>
      <c r="D134" s="65">
        <v>40</v>
      </c>
      <c r="E134" s="65">
        <v>40</v>
      </c>
      <c r="F134" s="62">
        <f t="shared" si="29"/>
        <v>100</v>
      </c>
      <c r="G134" s="63">
        <f t="shared" si="32"/>
        <v>100</v>
      </c>
      <c r="H134" s="64"/>
    </row>
    <row r="135" spans="1:8" ht="102.75" thickBot="1">
      <c r="A135" s="50" t="s">
        <v>272</v>
      </c>
      <c r="B135" s="15" t="s">
        <v>273</v>
      </c>
      <c r="C135" s="65">
        <v>650</v>
      </c>
      <c r="D135" s="65">
        <v>650</v>
      </c>
      <c r="E135" s="65">
        <v>650</v>
      </c>
      <c r="F135" s="62">
        <f t="shared" si="29"/>
        <v>100</v>
      </c>
      <c r="G135" s="63">
        <f t="shared" si="32"/>
        <v>100</v>
      </c>
      <c r="H135" s="64"/>
    </row>
    <row r="136" spans="1:8" ht="82.5" thickBot="1">
      <c r="A136" s="50" t="s">
        <v>188</v>
      </c>
      <c r="B136" s="15" t="s">
        <v>227</v>
      </c>
      <c r="C136" s="65">
        <f>C137</f>
        <v>10482.296000000002</v>
      </c>
      <c r="D136" s="65">
        <f>D137</f>
        <v>9779.1720000000005</v>
      </c>
      <c r="E136" s="65">
        <f>E137</f>
        <v>9779.1720000000005</v>
      </c>
      <c r="F136" s="62">
        <f t="shared" si="29"/>
        <v>93.292271082594866</v>
      </c>
      <c r="G136" s="63">
        <f t="shared" si="32"/>
        <v>100</v>
      </c>
      <c r="H136" s="64"/>
    </row>
    <row r="137" spans="1:8" ht="143.25" thickBot="1">
      <c r="A137" s="50" t="s">
        <v>189</v>
      </c>
      <c r="B137" s="15" t="s">
        <v>142</v>
      </c>
      <c r="C137" s="54">
        <f>C138+C140+C139</f>
        <v>10482.296000000002</v>
      </c>
      <c r="D137" s="54">
        <f t="shared" ref="D137:E137" si="34">D138+D140+D139</f>
        <v>9779.1720000000005</v>
      </c>
      <c r="E137" s="54">
        <f t="shared" si="34"/>
        <v>9779.1720000000005</v>
      </c>
      <c r="F137" s="62">
        <f t="shared" ref="F137:F157" si="35">E137/C137*100</f>
        <v>93.292271082594866</v>
      </c>
      <c r="G137" s="63">
        <f t="shared" si="32"/>
        <v>100</v>
      </c>
      <c r="H137" s="66"/>
    </row>
    <row r="138" spans="1:8" ht="82.5" thickBot="1">
      <c r="A138" s="50" t="s">
        <v>190</v>
      </c>
      <c r="B138" s="15" t="s">
        <v>143</v>
      </c>
      <c r="C138" s="54">
        <v>1252.1369999999999</v>
      </c>
      <c r="D138" s="5">
        <v>1108.115</v>
      </c>
      <c r="E138" s="5">
        <v>1108.115</v>
      </c>
      <c r="F138" s="62">
        <f t="shared" si="35"/>
        <v>88.497903983350071</v>
      </c>
      <c r="G138" s="63">
        <f t="shared" si="32"/>
        <v>100</v>
      </c>
      <c r="H138" s="66"/>
    </row>
    <row r="139" spans="1:8" ht="78" customHeight="1" thickBot="1">
      <c r="A139" s="50" t="s">
        <v>292</v>
      </c>
      <c r="B139" s="15" t="s">
        <v>293</v>
      </c>
      <c r="C139" s="54">
        <v>425.851</v>
      </c>
      <c r="D139" s="54">
        <v>0</v>
      </c>
      <c r="E139" s="54">
        <v>0</v>
      </c>
      <c r="F139" s="62">
        <f t="shared" si="35"/>
        <v>0</v>
      </c>
      <c r="G139" s="63" t="e">
        <f t="shared" si="32"/>
        <v>#DIV/0!</v>
      </c>
      <c r="H139" s="66"/>
    </row>
    <row r="140" spans="1:8" ht="83.25" customHeight="1" thickBot="1">
      <c r="A140" s="50" t="s">
        <v>271</v>
      </c>
      <c r="B140" s="15" t="s">
        <v>274</v>
      </c>
      <c r="C140" s="69">
        <v>8804.3080000000009</v>
      </c>
      <c r="D140" s="54">
        <v>8671.0570000000007</v>
      </c>
      <c r="E140" s="54">
        <v>8671.0570000000007</v>
      </c>
      <c r="F140" s="62">
        <f t="shared" si="35"/>
        <v>98.486525005713105</v>
      </c>
      <c r="G140" s="63">
        <f t="shared" si="32"/>
        <v>100</v>
      </c>
      <c r="H140" s="66"/>
    </row>
    <row r="141" spans="1:8" ht="231.75" customHeight="1" thickBot="1">
      <c r="A141" s="49" t="s">
        <v>220</v>
      </c>
      <c r="B141" s="7" t="s">
        <v>229</v>
      </c>
      <c r="C141" s="65">
        <f>C142+C145</f>
        <v>15916.368</v>
      </c>
      <c r="D141" s="65">
        <f>D142+D145</f>
        <v>15443.871999999999</v>
      </c>
      <c r="E141" s="65">
        <f>E142+E145</f>
        <v>15443.871999999999</v>
      </c>
      <c r="F141" s="62">
        <f t="shared" si="35"/>
        <v>97.031383039145609</v>
      </c>
      <c r="G141" s="63">
        <f t="shared" si="32"/>
        <v>100</v>
      </c>
      <c r="H141" s="64"/>
    </row>
    <row r="142" spans="1:8" ht="102.75" thickBot="1">
      <c r="A142" s="50" t="s">
        <v>191</v>
      </c>
      <c r="B142" s="15" t="s">
        <v>228</v>
      </c>
      <c r="C142" s="8">
        <f>C143</f>
        <v>3082.8780000000002</v>
      </c>
      <c r="D142" s="8">
        <f t="shared" ref="D142:E143" si="36">D143</f>
        <v>2685.51</v>
      </c>
      <c r="E142" s="8">
        <f t="shared" si="36"/>
        <v>2685.51</v>
      </c>
      <c r="F142" s="62">
        <f t="shared" si="35"/>
        <v>87.110485721458971</v>
      </c>
      <c r="G142" s="63">
        <f t="shared" si="32"/>
        <v>100</v>
      </c>
      <c r="H142" s="64"/>
    </row>
    <row r="143" spans="1:8" ht="82.5" thickBot="1">
      <c r="A143" s="50" t="s">
        <v>192</v>
      </c>
      <c r="B143" s="15" t="s">
        <v>144</v>
      </c>
      <c r="C143" s="54">
        <f>C144</f>
        <v>3082.8780000000002</v>
      </c>
      <c r="D143" s="5">
        <f t="shared" si="36"/>
        <v>2685.51</v>
      </c>
      <c r="E143" s="5">
        <f t="shared" si="36"/>
        <v>2685.51</v>
      </c>
      <c r="F143" s="62">
        <f t="shared" si="35"/>
        <v>87.110485721458971</v>
      </c>
      <c r="G143" s="63">
        <f t="shared" si="32"/>
        <v>100</v>
      </c>
      <c r="H143" s="66"/>
    </row>
    <row r="144" spans="1:8" ht="153" customHeight="1" thickBot="1">
      <c r="A144" s="50" t="s">
        <v>193</v>
      </c>
      <c r="B144" s="15" t="s">
        <v>145</v>
      </c>
      <c r="C144" s="54">
        <v>3082.8780000000002</v>
      </c>
      <c r="D144" s="54">
        <v>2685.51</v>
      </c>
      <c r="E144" s="54">
        <v>2685.51</v>
      </c>
      <c r="F144" s="62">
        <f t="shared" si="35"/>
        <v>87.110485721458971</v>
      </c>
      <c r="G144" s="63">
        <f t="shared" si="32"/>
        <v>100</v>
      </c>
      <c r="H144" s="66"/>
    </row>
    <row r="145" spans="1:8" ht="174" customHeight="1" thickBot="1">
      <c r="A145" s="50" t="s">
        <v>194</v>
      </c>
      <c r="B145" s="7" t="s">
        <v>230</v>
      </c>
      <c r="C145" s="8">
        <f>C146</f>
        <v>12833.49</v>
      </c>
      <c r="D145" s="8">
        <f t="shared" ref="D145:E146" si="37">D146</f>
        <v>12758.361999999999</v>
      </c>
      <c r="E145" s="8">
        <f t="shared" si="37"/>
        <v>12758.361999999999</v>
      </c>
      <c r="F145" s="62">
        <f t="shared" si="35"/>
        <v>99.41459415949987</v>
      </c>
      <c r="G145" s="63">
        <f t="shared" si="32"/>
        <v>100</v>
      </c>
      <c r="H145" s="64"/>
    </row>
    <row r="146" spans="1:8" ht="101.25" customHeight="1" thickBot="1">
      <c r="A146" s="50" t="s">
        <v>195</v>
      </c>
      <c r="B146" s="15" t="s">
        <v>144</v>
      </c>
      <c r="C146" s="5">
        <f>C147</f>
        <v>12833.49</v>
      </c>
      <c r="D146" s="5">
        <f t="shared" si="37"/>
        <v>12758.361999999999</v>
      </c>
      <c r="E146" s="5">
        <f t="shared" si="37"/>
        <v>12758.361999999999</v>
      </c>
      <c r="F146" s="62">
        <f t="shared" si="35"/>
        <v>99.41459415949987</v>
      </c>
      <c r="G146" s="63">
        <f t="shared" si="32"/>
        <v>100</v>
      </c>
      <c r="H146" s="66"/>
    </row>
    <row r="147" spans="1:8" ht="268.5" customHeight="1" thickBot="1">
      <c r="A147" s="50" t="s">
        <v>146</v>
      </c>
      <c r="B147" s="15" t="s">
        <v>147</v>
      </c>
      <c r="C147" s="5">
        <v>12833.49</v>
      </c>
      <c r="D147" s="5">
        <v>12758.361999999999</v>
      </c>
      <c r="E147" s="5">
        <v>12758.361999999999</v>
      </c>
      <c r="F147" s="62">
        <f t="shared" si="35"/>
        <v>99.41459415949987</v>
      </c>
      <c r="G147" s="63">
        <f t="shared" si="32"/>
        <v>100</v>
      </c>
      <c r="H147" s="66"/>
    </row>
    <row r="148" spans="1:8" ht="123" thickBot="1">
      <c r="A148" s="49" t="s">
        <v>196</v>
      </c>
      <c r="B148" s="7" t="s">
        <v>231</v>
      </c>
      <c r="C148" s="8">
        <f>C150</f>
        <v>13910.353999999999</v>
      </c>
      <c r="D148" s="8">
        <f t="shared" ref="D148:E148" si="38">D150</f>
        <v>12099.958000000001</v>
      </c>
      <c r="E148" s="8">
        <f t="shared" si="38"/>
        <v>12099.958000000001</v>
      </c>
      <c r="F148" s="62">
        <f t="shared" si="35"/>
        <v>86.985262919980329</v>
      </c>
      <c r="G148" s="63">
        <f t="shared" si="32"/>
        <v>100</v>
      </c>
      <c r="H148" s="64"/>
    </row>
    <row r="149" spans="1:8" ht="102.75" thickBot="1">
      <c r="A149" s="50" t="s">
        <v>197</v>
      </c>
      <c r="B149" s="15" t="s">
        <v>232</v>
      </c>
      <c r="C149" s="8">
        <f>C150</f>
        <v>13910.353999999999</v>
      </c>
      <c r="D149" s="8">
        <f t="shared" ref="D149:E149" si="39">D150</f>
        <v>12099.958000000001</v>
      </c>
      <c r="E149" s="8">
        <f t="shared" si="39"/>
        <v>12099.958000000001</v>
      </c>
      <c r="F149" s="62">
        <f t="shared" si="35"/>
        <v>86.985262919980329</v>
      </c>
      <c r="G149" s="63">
        <f t="shared" si="32"/>
        <v>100</v>
      </c>
      <c r="H149" s="64"/>
    </row>
    <row r="150" spans="1:8" ht="143.25" thickBot="1">
      <c r="A150" s="50" t="s">
        <v>198</v>
      </c>
      <c r="B150" s="15" t="s">
        <v>148</v>
      </c>
      <c r="C150" s="65">
        <f>C151+C152+C155+C153+C154</f>
        <v>13910.353999999999</v>
      </c>
      <c r="D150" s="65">
        <f t="shared" ref="D150:E150" si="40">D151+D152+D155+D153+D154</f>
        <v>12099.958000000001</v>
      </c>
      <c r="E150" s="65">
        <f t="shared" si="40"/>
        <v>12099.958000000001</v>
      </c>
      <c r="F150" s="62">
        <f t="shared" si="35"/>
        <v>86.985262919980329</v>
      </c>
      <c r="G150" s="63">
        <f t="shared" si="32"/>
        <v>100</v>
      </c>
      <c r="H150" s="64"/>
    </row>
    <row r="151" spans="1:8" ht="82.5" thickBot="1">
      <c r="A151" s="50" t="s">
        <v>199</v>
      </c>
      <c r="B151" s="15" t="s">
        <v>149</v>
      </c>
      <c r="C151" s="54">
        <v>506.5</v>
      </c>
      <c r="D151" s="54">
        <v>209.51599999999999</v>
      </c>
      <c r="E151" s="54">
        <v>209.51599999999999</v>
      </c>
      <c r="F151" s="67">
        <f t="shared" si="35"/>
        <v>41.365449160908192</v>
      </c>
      <c r="G151" s="63">
        <f t="shared" si="32"/>
        <v>100</v>
      </c>
      <c r="H151" s="66"/>
    </row>
    <row r="152" spans="1:8" ht="88.5" customHeight="1" thickBot="1">
      <c r="A152" s="50" t="s">
        <v>200</v>
      </c>
      <c r="B152" s="15" t="s">
        <v>150</v>
      </c>
      <c r="C152" s="54">
        <v>702.71100000000001</v>
      </c>
      <c r="D152" s="5">
        <v>453.399</v>
      </c>
      <c r="E152" s="5">
        <v>453.399</v>
      </c>
      <c r="F152" s="67">
        <f t="shared" si="35"/>
        <v>64.521403535735175</v>
      </c>
      <c r="G152" s="63">
        <f t="shared" si="32"/>
        <v>100</v>
      </c>
      <c r="H152" s="64"/>
    </row>
    <row r="153" spans="1:8" ht="193.5" customHeight="1" thickBot="1">
      <c r="A153" s="50" t="s">
        <v>257</v>
      </c>
      <c r="B153" s="15" t="s">
        <v>258</v>
      </c>
      <c r="C153" s="54">
        <v>12588.541999999999</v>
      </c>
      <c r="D153" s="5">
        <v>11425.606</v>
      </c>
      <c r="E153" s="5">
        <v>11425.606</v>
      </c>
      <c r="F153" s="67">
        <f t="shared" si="35"/>
        <v>90.761948444863592</v>
      </c>
      <c r="G153" s="63">
        <f t="shared" si="32"/>
        <v>100</v>
      </c>
      <c r="H153" s="64"/>
    </row>
    <row r="154" spans="1:8" ht="264" customHeight="1" thickBot="1">
      <c r="A154" s="50" t="s">
        <v>260</v>
      </c>
      <c r="B154" s="15" t="s">
        <v>259</v>
      </c>
      <c r="C154" s="54">
        <v>12.601000000000001</v>
      </c>
      <c r="D154" s="5">
        <v>11.436999999999999</v>
      </c>
      <c r="E154" s="5">
        <v>11.436999999999999</v>
      </c>
      <c r="F154" s="67">
        <f t="shared" si="35"/>
        <v>90.762637885882057</v>
      </c>
      <c r="G154" s="63">
        <f t="shared" si="32"/>
        <v>100</v>
      </c>
      <c r="H154" s="64"/>
    </row>
    <row r="155" spans="1:8" ht="154.5" customHeight="1" thickBot="1">
      <c r="A155" s="50" t="s">
        <v>201</v>
      </c>
      <c r="B155" s="15" t="s">
        <v>151</v>
      </c>
      <c r="C155" s="54">
        <v>100</v>
      </c>
      <c r="D155" s="5">
        <v>0</v>
      </c>
      <c r="E155" s="5">
        <v>0</v>
      </c>
      <c r="F155" s="67">
        <f t="shared" si="35"/>
        <v>0</v>
      </c>
      <c r="G155" s="63" t="e">
        <f t="shared" si="32"/>
        <v>#DIV/0!</v>
      </c>
      <c r="H155" s="64"/>
    </row>
    <row r="156" spans="1:8" ht="177" customHeight="1" thickBot="1">
      <c r="A156" s="49" t="s">
        <v>202</v>
      </c>
      <c r="B156" s="7" t="s">
        <v>233</v>
      </c>
      <c r="C156" s="65">
        <f>C157+C160+C163+C167</f>
        <v>17</v>
      </c>
      <c r="D156" s="65">
        <f t="shared" ref="D156:E156" si="41">D157+D160+D163+D167</f>
        <v>17</v>
      </c>
      <c r="E156" s="65">
        <f t="shared" si="41"/>
        <v>17</v>
      </c>
      <c r="F156" s="67">
        <f t="shared" si="35"/>
        <v>100</v>
      </c>
      <c r="G156" s="63">
        <f t="shared" si="32"/>
        <v>100</v>
      </c>
      <c r="H156" s="64"/>
    </row>
    <row r="157" spans="1:8" ht="186" customHeight="1" thickBot="1">
      <c r="A157" s="50" t="s">
        <v>203</v>
      </c>
      <c r="B157" s="15" t="s">
        <v>152</v>
      </c>
      <c r="C157" s="65">
        <f>C158</f>
        <v>7</v>
      </c>
      <c r="D157" s="65">
        <f t="shared" ref="D157:E157" si="42">D158</f>
        <v>7</v>
      </c>
      <c r="E157" s="65">
        <f t="shared" si="42"/>
        <v>7</v>
      </c>
      <c r="F157" s="67">
        <f t="shared" si="35"/>
        <v>100</v>
      </c>
      <c r="G157" s="63">
        <f t="shared" si="32"/>
        <v>100</v>
      </c>
      <c r="H157" s="64"/>
    </row>
    <row r="158" spans="1:8" ht="191.25" customHeight="1" thickBot="1">
      <c r="A158" s="50" t="s">
        <v>204</v>
      </c>
      <c r="B158" s="15" t="s">
        <v>298</v>
      </c>
      <c r="C158" s="54">
        <f>C159</f>
        <v>7</v>
      </c>
      <c r="D158" s="54">
        <f t="shared" ref="D158:E158" si="43">D159</f>
        <v>7</v>
      </c>
      <c r="E158" s="54">
        <f t="shared" si="43"/>
        <v>7</v>
      </c>
      <c r="F158" s="67">
        <f t="shared" ref="F158:F162" si="44">E158/C158*100</f>
        <v>100</v>
      </c>
      <c r="G158" s="63">
        <f t="shared" si="32"/>
        <v>100</v>
      </c>
      <c r="H158" s="66"/>
    </row>
    <row r="159" spans="1:8" ht="62.25" thickBot="1">
      <c r="A159" s="50" t="s">
        <v>205</v>
      </c>
      <c r="B159" s="15" t="s">
        <v>153</v>
      </c>
      <c r="C159" s="54">
        <v>7</v>
      </c>
      <c r="D159" s="54">
        <v>7</v>
      </c>
      <c r="E159" s="54">
        <v>7</v>
      </c>
      <c r="F159" s="67">
        <f t="shared" si="44"/>
        <v>100</v>
      </c>
      <c r="G159" s="63">
        <f t="shared" si="32"/>
        <v>100</v>
      </c>
      <c r="H159" s="66"/>
    </row>
    <row r="160" spans="1:8" ht="102.75" thickBot="1">
      <c r="A160" s="50" t="s">
        <v>206</v>
      </c>
      <c r="B160" s="7" t="s">
        <v>234</v>
      </c>
      <c r="C160" s="65">
        <f>C161</f>
        <v>3</v>
      </c>
      <c r="D160" s="65">
        <f t="shared" ref="D160:E160" si="45">D161</f>
        <v>3</v>
      </c>
      <c r="E160" s="65">
        <f t="shared" si="45"/>
        <v>3</v>
      </c>
      <c r="F160" s="67">
        <f t="shared" si="44"/>
        <v>100</v>
      </c>
      <c r="G160" s="63">
        <f t="shared" si="32"/>
        <v>100</v>
      </c>
      <c r="H160" s="64"/>
    </row>
    <row r="161" spans="1:8" ht="102.75" thickBot="1">
      <c r="A161" s="50" t="s">
        <v>207</v>
      </c>
      <c r="B161" s="15" t="s">
        <v>154</v>
      </c>
      <c r="C161" s="54">
        <f>C162</f>
        <v>3</v>
      </c>
      <c r="D161" s="54">
        <f t="shared" ref="D161:E161" si="46">D162</f>
        <v>3</v>
      </c>
      <c r="E161" s="54">
        <f t="shared" si="46"/>
        <v>3</v>
      </c>
      <c r="F161" s="67">
        <f t="shared" si="44"/>
        <v>100</v>
      </c>
      <c r="G161" s="63">
        <f t="shared" si="32"/>
        <v>100</v>
      </c>
      <c r="H161" s="66"/>
    </row>
    <row r="162" spans="1:8" ht="82.5" thickBot="1">
      <c r="A162" s="50" t="s">
        <v>208</v>
      </c>
      <c r="B162" s="15" t="s">
        <v>155</v>
      </c>
      <c r="C162" s="54">
        <v>3</v>
      </c>
      <c r="D162" s="54">
        <v>3</v>
      </c>
      <c r="E162" s="54">
        <v>3</v>
      </c>
      <c r="F162" s="67">
        <f t="shared" si="44"/>
        <v>100</v>
      </c>
      <c r="G162" s="63">
        <f t="shared" si="32"/>
        <v>100</v>
      </c>
      <c r="H162" s="66"/>
    </row>
    <row r="163" spans="1:8" ht="69" customHeight="1">
      <c r="A163" s="70"/>
      <c r="B163" s="96" t="s">
        <v>235</v>
      </c>
      <c r="C163" s="81">
        <f>C165</f>
        <v>3</v>
      </c>
      <c r="D163" s="81">
        <f t="shared" ref="D163:E163" si="47">D165</f>
        <v>3</v>
      </c>
      <c r="E163" s="81">
        <f t="shared" si="47"/>
        <v>3</v>
      </c>
      <c r="F163" s="98">
        <v>0</v>
      </c>
      <c r="G163" s="84">
        <v>0</v>
      </c>
      <c r="H163" s="64"/>
    </row>
    <row r="164" spans="1:8" ht="21.75" thickBot="1">
      <c r="A164" s="50" t="s">
        <v>209</v>
      </c>
      <c r="B164" s="97"/>
      <c r="C164" s="83"/>
      <c r="D164" s="83"/>
      <c r="E164" s="83"/>
      <c r="F164" s="99"/>
      <c r="G164" s="86"/>
      <c r="H164" s="64"/>
    </row>
    <row r="165" spans="1:8" ht="62.25" thickBot="1">
      <c r="A165" s="50" t="s">
        <v>210</v>
      </c>
      <c r="B165" s="15" t="s">
        <v>156</v>
      </c>
      <c r="C165" s="54">
        <f>C166</f>
        <v>3</v>
      </c>
      <c r="D165" s="54">
        <f t="shared" ref="D165:E165" si="48">D166</f>
        <v>3</v>
      </c>
      <c r="E165" s="54">
        <f t="shared" si="48"/>
        <v>3</v>
      </c>
      <c r="F165" s="67">
        <v>0</v>
      </c>
      <c r="G165" s="68">
        <v>0</v>
      </c>
      <c r="H165" s="66"/>
    </row>
    <row r="166" spans="1:8" ht="42" thickBot="1">
      <c r="A166" s="50" t="s">
        <v>211</v>
      </c>
      <c r="B166" s="15" t="s">
        <v>157</v>
      </c>
      <c r="C166" s="54">
        <v>3</v>
      </c>
      <c r="D166" s="54">
        <v>3</v>
      </c>
      <c r="E166" s="54">
        <v>3</v>
      </c>
      <c r="F166" s="67">
        <v>0</v>
      </c>
      <c r="G166" s="68">
        <v>0</v>
      </c>
      <c r="H166" s="66"/>
    </row>
    <row r="167" spans="1:8" ht="69" customHeight="1">
      <c r="A167" s="70"/>
      <c r="B167" s="96" t="s">
        <v>236</v>
      </c>
      <c r="C167" s="81">
        <f>C169</f>
        <v>4</v>
      </c>
      <c r="D167" s="81">
        <f t="shared" ref="D167:E167" si="49">D169</f>
        <v>4</v>
      </c>
      <c r="E167" s="81">
        <f t="shared" si="49"/>
        <v>4</v>
      </c>
      <c r="F167" s="98">
        <f>E167/C167*100</f>
        <v>100</v>
      </c>
      <c r="G167" s="84">
        <f>E167/D167*100</f>
        <v>100</v>
      </c>
      <c r="H167" s="64"/>
    </row>
    <row r="168" spans="1:8" ht="21.75" thickBot="1">
      <c r="A168" s="50" t="s">
        <v>212</v>
      </c>
      <c r="B168" s="97"/>
      <c r="C168" s="83"/>
      <c r="D168" s="83"/>
      <c r="E168" s="83"/>
      <c r="F168" s="99"/>
      <c r="G168" s="86"/>
      <c r="H168" s="64"/>
    </row>
    <row r="169" spans="1:8" ht="82.5" thickBot="1">
      <c r="A169" s="50" t="s">
        <v>213</v>
      </c>
      <c r="B169" s="15" t="s">
        <v>158</v>
      </c>
      <c r="C169" s="54">
        <f>C170</f>
        <v>4</v>
      </c>
      <c r="D169" s="54">
        <f t="shared" ref="D169:E169" si="50">D170</f>
        <v>4</v>
      </c>
      <c r="E169" s="54">
        <f t="shared" si="50"/>
        <v>4</v>
      </c>
      <c r="F169" s="67">
        <f>E169/C169*100</f>
        <v>100</v>
      </c>
      <c r="G169" s="68">
        <f>E169/D169*100</f>
        <v>100</v>
      </c>
      <c r="H169" s="66"/>
    </row>
    <row r="170" spans="1:8" ht="62.25" thickBot="1">
      <c r="A170" s="50" t="s">
        <v>214</v>
      </c>
      <c r="B170" s="15" t="s">
        <v>159</v>
      </c>
      <c r="C170" s="54">
        <v>4</v>
      </c>
      <c r="D170" s="54">
        <v>4</v>
      </c>
      <c r="E170" s="54">
        <v>4</v>
      </c>
      <c r="F170" s="67">
        <f>E170/C170*100</f>
        <v>100</v>
      </c>
      <c r="G170" s="68">
        <f>E170/D170*100</f>
        <v>100</v>
      </c>
      <c r="H170" s="66"/>
    </row>
    <row r="171" spans="1:8" ht="123" thickBot="1">
      <c r="A171" s="49" t="s">
        <v>215</v>
      </c>
      <c r="B171" s="7" t="s">
        <v>237</v>
      </c>
      <c r="C171" s="8">
        <f>C172</f>
        <v>6303.2820000000002</v>
      </c>
      <c r="D171" s="8">
        <f t="shared" ref="D171:E171" si="51">D172</f>
        <v>6303.2820000000002</v>
      </c>
      <c r="E171" s="8">
        <f t="shared" si="51"/>
        <v>6303.2820000000002</v>
      </c>
      <c r="F171" s="62">
        <f>E172/C172*100</f>
        <v>100</v>
      </c>
      <c r="G171" s="63">
        <v>0</v>
      </c>
      <c r="H171" s="64"/>
    </row>
    <row r="172" spans="1:8" ht="82.5" thickBot="1">
      <c r="A172" s="50" t="s">
        <v>216</v>
      </c>
      <c r="B172" s="15" t="s">
        <v>238</v>
      </c>
      <c r="C172" s="5">
        <f>C173</f>
        <v>6303.2820000000002</v>
      </c>
      <c r="D172" s="5">
        <f t="shared" ref="D172:E172" si="52">D173</f>
        <v>6303.2820000000002</v>
      </c>
      <c r="E172" s="5">
        <f t="shared" si="52"/>
        <v>6303.2820000000002</v>
      </c>
      <c r="F172" s="67">
        <f>E173/C173*100</f>
        <v>100</v>
      </c>
      <c r="G172" s="68">
        <v>0</v>
      </c>
      <c r="H172" s="66"/>
    </row>
    <row r="173" spans="1:8" ht="62.25" thickBot="1">
      <c r="A173" s="50" t="s">
        <v>276</v>
      </c>
      <c r="B173" s="15" t="s">
        <v>160</v>
      </c>
      <c r="C173" s="71">
        <f>C174</f>
        <v>6303.2820000000002</v>
      </c>
      <c r="D173" s="5">
        <f t="shared" ref="D173:E173" si="53">D174</f>
        <v>6303.2820000000002</v>
      </c>
      <c r="E173" s="5">
        <f t="shared" si="53"/>
        <v>6303.2820000000002</v>
      </c>
      <c r="F173" s="67">
        <f t="shared" ref="F173" si="54">E174/C174*100</f>
        <v>100</v>
      </c>
      <c r="G173" s="68">
        <v>0</v>
      </c>
      <c r="H173" s="66"/>
    </row>
    <row r="174" spans="1:8" ht="62.25" thickBot="1">
      <c r="A174" s="50" t="s">
        <v>275</v>
      </c>
      <c r="B174" s="15" t="s">
        <v>161</v>
      </c>
      <c r="C174" s="71">
        <v>6303.2820000000002</v>
      </c>
      <c r="D174" s="5">
        <v>6303.2820000000002</v>
      </c>
      <c r="E174" s="5">
        <v>6303.2820000000002</v>
      </c>
      <c r="F174" s="67">
        <f>E174/C174*100</f>
        <v>100</v>
      </c>
      <c r="G174" s="68">
        <v>0</v>
      </c>
      <c r="H174" s="66"/>
    </row>
    <row r="175" spans="1:8" ht="102.75" thickBot="1">
      <c r="A175" s="49" t="s">
        <v>217</v>
      </c>
      <c r="B175" s="7" t="s">
        <v>239</v>
      </c>
      <c r="C175" s="8">
        <f>C176</f>
        <v>2634.453</v>
      </c>
      <c r="D175" s="8">
        <f t="shared" ref="D175:E175" si="55">D176</f>
        <v>2634.453</v>
      </c>
      <c r="E175" s="8">
        <f t="shared" si="55"/>
        <v>2634.453</v>
      </c>
      <c r="F175" s="67">
        <f>E175/C175*100</f>
        <v>100</v>
      </c>
      <c r="G175" s="63">
        <v>0</v>
      </c>
      <c r="H175" s="64"/>
    </row>
    <row r="176" spans="1:8" ht="62.25" thickBot="1">
      <c r="A176" s="50" t="s">
        <v>218</v>
      </c>
      <c r="B176" s="7" t="s">
        <v>162</v>
      </c>
      <c r="C176" s="5">
        <f>C177</f>
        <v>2634.453</v>
      </c>
      <c r="D176" s="5">
        <f t="shared" ref="D176:E176" si="56">D177</f>
        <v>2634.453</v>
      </c>
      <c r="E176" s="5">
        <f t="shared" si="56"/>
        <v>2634.453</v>
      </c>
      <c r="F176" s="67">
        <f t="shared" ref="F176:F179" si="57">E176/C176*100</f>
        <v>100</v>
      </c>
      <c r="G176" s="68">
        <v>0</v>
      </c>
      <c r="H176" s="66"/>
    </row>
    <row r="177" spans="1:8" ht="82.5" thickBot="1">
      <c r="A177" s="50" t="s">
        <v>219</v>
      </c>
      <c r="B177" s="15" t="s">
        <v>163</v>
      </c>
      <c r="C177" s="5">
        <f>C178+C179</f>
        <v>2634.453</v>
      </c>
      <c r="D177" s="5">
        <f t="shared" ref="D177:E177" si="58">D178+D179</f>
        <v>2634.453</v>
      </c>
      <c r="E177" s="5">
        <f t="shared" si="58"/>
        <v>2634.453</v>
      </c>
      <c r="F177" s="67">
        <f t="shared" si="57"/>
        <v>100</v>
      </c>
      <c r="G177" s="68">
        <v>0</v>
      </c>
      <c r="H177" s="66"/>
    </row>
    <row r="178" spans="1:8" ht="81" customHeight="1" thickBot="1">
      <c r="A178" s="50" t="s">
        <v>224</v>
      </c>
      <c r="B178" s="72" t="s">
        <v>223</v>
      </c>
      <c r="C178" s="54">
        <v>658.61300000000006</v>
      </c>
      <c r="D178" s="5">
        <v>658.61300000000006</v>
      </c>
      <c r="E178" s="5">
        <v>658.61300000000006</v>
      </c>
      <c r="F178" s="67">
        <f t="shared" si="57"/>
        <v>100</v>
      </c>
      <c r="G178" s="68">
        <v>0</v>
      </c>
      <c r="H178" s="66"/>
    </row>
    <row r="179" spans="1:8" ht="59.25" customHeight="1" thickBot="1">
      <c r="A179" s="50" t="s">
        <v>164</v>
      </c>
      <c r="B179" s="15" t="s">
        <v>165</v>
      </c>
      <c r="C179" s="54">
        <v>1975.84</v>
      </c>
      <c r="D179" s="54">
        <v>1975.84</v>
      </c>
      <c r="E179" s="54">
        <v>1975.84</v>
      </c>
      <c r="F179" s="67">
        <f t="shared" si="57"/>
        <v>100</v>
      </c>
      <c r="G179" s="68">
        <v>0</v>
      </c>
      <c r="H179" s="66"/>
    </row>
    <row r="180" spans="1:8" ht="77.25" customHeight="1" thickBot="1">
      <c r="A180" s="50" t="s">
        <v>264</v>
      </c>
      <c r="B180" s="15" t="s">
        <v>265</v>
      </c>
      <c r="C180" s="54">
        <f>C181+C182</f>
        <v>2</v>
      </c>
      <c r="D180" s="54">
        <f t="shared" ref="D180:E180" si="59">D181+D182</f>
        <v>0</v>
      </c>
      <c r="E180" s="54">
        <f t="shared" si="59"/>
        <v>0</v>
      </c>
      <c r="F180" s="67">
        <v>0</v>
      </c>
      <c r="G180" s="68">
        <v>0</v>
      </c>
      <c r="H180" s="66"/>
    </row>
    <row r="181" spans="1:8" ht="63.75" customHeight="1" thickBot="1">
      <c r="A181" s="50" t="s">
        <v>262</v>
      </c>
      <c r="B181" s="15" t="s">
        <v>139</v>
      </c>
      <c r="C181" s="54">
        <v>1.7</v>
      </c>
      <c r="D181" s="54">
        <v>0</v>
      </c>
      <c r="E181" s="54">
        <v>0</v>
      </c>
      <c r="F181" s="67">
        <v>0</v>
      </c>
      <c r="G181" s="68">
        <v>0</v>
      </c>
      <c r="H181" s="66"/>
    </row>
    <row r="182" spans="1:8" ht="37.5" customHeight="1" thickBot="1">
      <c r="A182" s="50" t="s">
        <v>261</v>
      </c>
      <c r="B182" s="15" t="s">
        <v>263</v>
      </c>
      <c r="C182" s="54">
        <v>0.3</v>
      </c>
      <c r="D182" s="54">
        <v>0</v>
      </c>
      <c r="E182" s="54">
        <v>0</v>
      </c>
      <c r="F182" s="67">
        <v>0</v>
      </c>
      <c r="G182" s="68">
        <v>0</v>
      </c>
      <c r="H182" s="66"/>
    </row>
    <row r="183" spans="1:8" ht="82.5" thickBot="1">
      <c r="A183" s="49">
        <v>9900000000</v>
      </c>
      <c r="B183" s="7" t="s">
        <v>166</v>
      </c>
      <c r="C183" s="65">
        <f>C184+C186</f>
        <v>32.677999999999997</v>
      </c>
      <c r="D183" s="65">
        <f t="shared" ref="D183:E183" si="60">D184+D186</f>
        <v>27.678000000000001</v>
      </c>
      <c r="E183" s="65">
        <f t="shared" si="60"/>
        <v>27.678000000000001</v>
      </c>
      <c r="F183" s="67">
        <f>E183/C183*100</f>
        <v>84.699185996695036</v>
      </c>
      <c r="G183" s="63">
        <f>D183/E183*100</f>
        <v>100</v>
      </c>
      <c r="H183" s="64"/>
    </row>
    <row r="184" spans="1:8" ht="79.5" customHeight="1" thickBot="1">
      <c r="A184" s="50" t="s">
        <v>267</v>
      </c>
      <c r="B184" s="15" t="s">
        <v>268</v>
      </c>
      <c r="C184" s="54">
        <f>C185</f>
        <v>27.678000000000001</v>
      </c>
      <c r="D184" s="54">
        <f t="shared" ref="D184:E184" si="61">D185</f>
        <v>27.678000000000001</v>
      </c>
      <c r="E184" s="54">
        <f t="shared" si="61"/>
        <v>27.678000000000001</v>
      </c>
      <c r="F184" s="67">
        <f>E184/C184*100</f>
        <v>100</v>
      </c>
      <c r="G184" s="63">
        <f t="shared" ref="G184:G185" si="62">D184/E184*100</f>
        <v>100</v>
      </c>
      <c r="H184" s="64"/>
    </row>
    <row r="185" spans="1:8" ht="42" thickBot="1">
      <c r="A185" s="50" t="s">
        <v>266</v>
      </c>
      <c r="B185" s="15" t="s">
        <v>251</v>
      </c>
      <c r="C185" s="54">
        <v>27.678000000000001</v>
      </c>
      <c r="D185" s="8">
        <v>27.678000000000001</v>
      </c>
      <c r="E185" s="8">
        <v>27.678000000000001</v>
      </c>
      <c r="F185" s="62">
        <f>E185/D185*100</f>
        <v>100</v>
      </c>
      <c r="G185" s="63">
        <f t="shared" si="62"/>
        <v>100</v>
      </c>
      <c r="H185" s="64"/>
    </row>
    <row r="186" spans="1:8" ht="21.75" thickBot="1">
      <c r="A186" s="50">
        <v>9920000000</v>
      </c>
      <c r="B186" s="15" t="s">
        <v>79</v>
      </c>
      <c r="C186" s="54">
        <v>5</v>
      </c>
      <c r="D186" s="8">
        <v>0</v>
      </c>
      <c r="E186" s="8">
        <v>0</v>
      </c>
      <c r="F186" s="62">
        <v>0</v>
      </c>
      <c r="G186" s="63">
        <v>0</v>
      </c>
      <c r="H186" s="64"/>
    </row>
    <row r="187" spans="1:8" ht="42" thickBot="1">
      <c r="A187" s="50">
        <v>9920022800</v>
      </c>
      <c r="B187" s="15" t="s">
        <v>167</v>
      </c>
      <c r="C187" s="54">
        <v>5</v>
      </c>
      <c r="D187" s="8">
        <v>0</v>
      </c>
      <c r="E187" s="8">
        <v>0</v>
      </c>
      <c r="F187" s="62">
        <v>0</v>
      </c>
      <c r="G187" s="63">
        <v>0</v>
      </c>
      <c r="H187" s="64"/>
    </row>
    <row r="188" spans="1:8" ht="21.75" thickBot="1">
      <c r="A188" s="73" t="s">
        <v>168</v>
      </c>
      <c r="B188" s="74"/>
      <c r="C188" s="75">
        <f>C175+C171+C156+C148+C141+C128+C111+C183+C180</f>
        <v>59065.674000000006</v>
      </c>
      <c r="D188" s="75">
        <f>D175+D171+D156+D148+D141+D128+D111+D183+D180</f>
        <v>53053.726000000002</v>
      </c>
      <c r="E188" s="75">
        <f>E175+E171+E156+E148+E141+E128+E111+E183+E180</f>
        <v>53053.726000000002</v>
      </c>
      <c r="F188" s="62">
        <f>E188/C188*100</f>
        <v>89.821587407941877</v>
      </c>
      <c r="G188" s="63">
        <v>100</v>
      </c>
      <c r="H188" s="64"/>
    </row>
    <row r="189" spans="1:8">
      <c r="A189" s="76"/>
    </row>
  </sheetData>
  <mergeCells count="32">
    <mergeCell ref="G82:I82"/>
    <mergeCell ref="A80:G80"/>
    <mergeCell ref="A107:G107"/>
    <mergeCell ref="A120:A122"/>
    <mergeCell ref="G167:G168"/>
    <mergeCell ref="B163:B164"/>
    <mergeCell ref="C163:C164"/>
    <mergeCell ref="D163:D164"/>
    <mergeCell ref="E163:E164"/>
    <mergeCell ref="F163:F164"/>
    <mergeCell ref="G163:G164"/>
    <mergeCell ref="B167:B168"/>
    <mergeCell ref="C167:C168"/>
    <mergeCell ref="D167:D168"/>
    <mergeCell ref="E167:E168"/>
    <mergeCell ref="F167:F168"/>
    <mergeCell ref="E79:I79"/>
    <mergeCell ref="E105:G105"/>
    <mergeCell ref="E1:G1"/>
    <mergeCell ref="B120:B122"/>
    <mergeCell ref="D120:D122"/>
    <mergeCell ref="E120:E122"/>
    <mergeCell ref="F120:F122"/>
    <mergeCell ref="C120:C122"/>
    <mergeCell ref="A2:G2"/>
    <mergeCell ref="G120:G122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42" orientation="portrait" r:id="rId1"/>
  <rowBreaks count="4" manualBreakCount="4">
    <brk id="29" max="8" man="1"/>
    <brk id="47" max="8" man="1"/>
    <brk id="77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2023-10-13T06:12:42Z</cp:lastPrinted>
  <dcterms:created xsi:type="dcterms:W3CDTF">2021-07-06T15:30:06Z</dcterms:created>
  <dcterms:modified xsi:type="dcterms:W3CDTF">2023-10-13T06:22:08Z</dcterms:modified>
</cp:coreProperties>
</file>