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Лист1!$A$1:$I$174</definedName>
  </definedNames>
  <calcPr calcId="124519"/>
</workbook>
</file>

<file path=xl/calcChain.xml><?xml version="1.0" encoding="utf-8"?>
<calcChain xmlns="http://schemas.openxmlformats.org/spreadsheetml/2006/main">
  <c r="F126" i="1"/>
  <c r="C166"/>
  <c r="E132"/>
  <c r="D132"/>
  <c r="D134"/>
  <c r="E134"/>
  <c r="E120"/>
  <c r="D120"/>
  <c r="D115"/>
  <c r="E115"/>
  <c r="D108"/>
  <c r="E108"/>
  <c r="F85"/>
  <c r="G85"/>
  <c r="D35"/>
  <c r="G33"/>
  <c r="G34"/>
  <c r="G31"/>
  <c r="G32"/>
  <c r="G37"/>
  <c r="F37"/>
  <c r="G22"/>
  <c r="F22"/>
  <c r="E18"/>
  <c r="E24" s="1"/>
  <c r="F14" l="1"/>
  <c r="C163"/>
  <c r="C162" s="1"/>
  <c r="C161" s="1"/>
  <c r="G136"/>
  <c r="F136"/>
  <c r="C127"/>
  <c r="C126" s="1"/>
  <c r="G131"/>
  <c r="G130"/>
  <c r="F130"/>
  <c r="F131"/>
  <c r="G129"/>
  <c r="E121"/>
  <c r="D121"/>
  <c r="C121"/>
  <c r="C120" s="1"/>
  <c r="C119" s="1"/>
  <c r="C115"/>
  <c r="F83"/>
  <c r="G83"/>
  <c r="E83"/>
  <c r="E66"/>
  <c r="C66"/>
  <c r="C56"/>
  <c r="D56"/>
  <c r="E56"/>
  <c r="G47"/>
  <c r="F47"/>
  <c r="D18"/>
  <c r="E35"/>
  <c r="C35"/>
  <c r="C30" s="1"/>
  <c r="D42"/>
  <c r="E42"/>
  <c r="C42"/>
  <c r="E46"/>
  <c r="D46"/>
  <c r="C46"/>
  <c r="F38"/>
  <c r="C108"/>
  <c r="C105" s="1"/>
  <c r="G107"/>
  <c r="F107"/>
  <c r="D127"/>
  <c r="D126" s="1"/>
  <c r="E127"/>
  <c r="E126" s="1"/>
  <c r="C167"/>
  <c r="D168"/>
  <c r="D167" s="1"/>
  <c r="D166" s="1"/>
  <c r="E168"/>
  <c r="E167" s="1"/>
  <c r="E166" s="1"/>
  <c r="D163"/>
  <c r="D162" s="1"/>
  <c r="D161" s="1"/>
  <c r="E163"/>
  <c r="E162" s="1"/>
  <c r="E161" s="1"/>
  <c r="G160"/>
  <c r="F160"/>
  <c r="D159"/>
  <c r="D157" s="1"/>
  <c r="E159"/>
  <c r="C159"/>
  <c r="C157" s="1"/>
  <c r="D155"/>
  <c r="D153" s="1"/>
  <c r="E155"/>
  <c r="E153" s="1"/>
  <c r="C155"/>
  <c r="C153" s="1"/>
  <c r="D151"/>
  <c r="D150" s="1"/>
  <c r="E151"/>
  <c r="C151"/>
  <c r="C150" s="1"/>
  <c r="F152"/>
  <c r="F149"/>
  <c r="G152"/>
  <c r="G149"/>
  <c r="G145"/>
  <c r="G143"/>
  <c r="G144"/>
  <c r="G135"/>
  <c r="G139"/>
  <c r="G128"/>
  <c r="G124"/>
  <c r="G125"/>
  <c r="G122"/>
  <c r="G123"/>
  <c r="G118"/>
  <c r="G116"/>
  <c r="G111"/>
  <c r="G110"/>
  <c r="G109"/>
  <c r="G106"/>
  <c r="F145"/>
  <c r="D148"/>
  <c r="D147" s="1"/>
  <c r="D146" s="1"/>
  <c r="E148"/>
  <c r="C148"/>
  <c r="C147" s="1"/>
  <c r="F144"/>
  <c r="F143"/>
  <c r="F139"/>
  <c r="F135"/>
  <c r="F129"/>
  <c r="D138"/>
  <c r="D137" s="1"/>
  <c r="E138"/>
  <c r="C138"/>
  <c r="C137" s="1"/>
  <c r="C134"/>
  <c r="C133" s="1"/>
  <c r="C132" s="1"/>
  <c r="F128"/>
  <c r="F124"/>
  <c r="F125"/>
  <c r="D105"/>
  <c r="D104" s="1"/>
  <c r="E105"/>
  <c r="E104" s="1"/>
  <c r="G39"/>
  <c r="G36"/>
  <c r="F36"/>
  <c r="G29"/>
  <c r="F29"/>
  <c r="E119" l="1"/>
  <c r="G35"/>
  <c r="D119"/>
  <c r="C104"/>
  <c r="G148"/>
  <c r="D103"/>
  <c r="C146"/>
  <c r="F46"/>
  <c r="E103"/>
  <c r="G46"/>
  <c r="G108"/>
  <c r="F134"/>
  <c r="E147"/>
  <c r="F159"/>
  <c r="G127"/>
  <c r="F138"/>
  <c r="G115"/>
  <c r="G126"/>
  <c r="F148"/>
  <c r="G138"/>
  <c r="G151"/>
  <c r="G134"/>
  <c r="E150"/>
  <c r="G150" s="1"/>
  <c r="G159"/>
  <c r="E157"/>
  <c r="F151"/>
  <c r="C18"/>
  <c r="F21"/>
  <c r="G21"/>
  <c r="G11"/>
  <c r="G147" l="1"/>
  <c r="E146"/>
  <c r="F150"/>
  <c r="F147"/>
  <c r="F157"/>
  <c r="G157"/>
  <c r="G146" l="1"/>
  <c r="F146"/>
  <c r="D61"/>
  <c r="F127"/>
  <c r="F122"/>
  <c r="F123"/>
  <c r="F118"/>
  <c r="F117"/>
  <c r="F116"/>
  <c r="F115"/>
  <c r="F110"/>
  <c r="F111"/>
  <c r="F106"/>
  <c r="F108"/>
  <c r="F109"/>
  <c r="D142"/>
  <c r="E142"/>
  <c r="C142"/>
  <c r="E137"/>
  <c r="D133"/>
  <c r="E133"/>
  <c r="I80"/>
  <c r="I82"/>
  <c r="I83"/>
  <c r="I84"/>
  <c r="I86"/>
  <c r="I88"/>
  <c r="I91"/>
  <c r="I92"/>
  <c r="I93"/>
  <c r="H80"/>
  <c r="H81"/>
  <c r="H82"/>
  <c r="H83"/>
  <c r="H84"/>
  <c r="H86"/>
  <c r="H88"/>
  <c r="H89"/>
  <c r="H91"/>
  <c r="H92"/>
  <c r="H93"/>
  <c r="G90"/>
  <c r="F90"/>
  <c r="E90"/>
  <c r="F87"/>
  <c r="G87"/>
  <c r="E87"/>
  <c r="E85"/>
  <c r="F79"/>
  <c r="G79"/>
  <c r="E79"/>
  <c r="E69"/>
  <c r="C69"/>
  <c r="G51"/>
  <c r="G53"/>
  <c r="G57"/>
  <c r="G59"/>
  <c r="G62"/>
  <c r="G63"/>
  <c r="G64"/>
  <c r="F51"/>
  <c r="F52"/>
  <c r="F53"/>
  <c r="F57"/>
  <c r="F59"/>
  <c r="F60"/>
  <c r="F62"/>
  <c r="F63"/>
  <c r="F64"/>
  <c r="E61"/>
  <c r="C61"/>
  <c r="D58"/>
  <c r="E58"/>
  <c r="C58"/>
  <c r="D54"/>
  <c r="C54"/>
  <c r="G55"/>
  <c r="D50"/>
  <c r="E50"/>
  <c r="C50"/>
  <c r="G28"/>
  <c r="G41"/>
  <c r="F28"/>
  <c r="F31"/>
  <c r="F32"/>
  <c r="F39"/>
  <c r="F41"/>
  <c r="F43"/>
  <c r="F44"/>
  <c r="F45"/>
  <c r="D30"/>
  <c r="E30"/>
  <c r="D40"/>
  <c r="E40"/>
  <c r="C40"/>
  <c r="D27"/>
  <c r="E27"/>
  <c r="C27"/>
  <c r="G9"/>
  <c r="G10"/>
  <c r="G12"/>
  <c r="G13"/>
  <c r="G14"/>
  <c r="G15"/>
  <c r="G16"/>
  <c r="G17"/>
  <c r="G19"/>
  <c r="G20"/>
  <c r="G23"/>
  <c r="F9"/>
  <c r="F10"/>
  <c r="F11"/>
  <c r="F12"/>
  <c r="F13"/>
  <c r="F15"/>
  <c r="F16"/>
  <c r="F17"/>
  <c r="F19"/>
  <c r="F20"/>
  <c r="F23"/>
  <c r="E8"/>
  <c r="D8"/>
  <c r="D24" s="1"/>
  <c r="C8"/>
  <c r="F30" l="1"/>
  <c r="G30"/>
  <c r="G42"/>
  <c r="G133"/>
  <c r="F137"/>
  <c r="G137"/>
  <c r="D141"/>
  <c r="D140"/>
  <c r="G142"/>
  <c r="E140"/>
  <c r="G104"/>
  <c r="G105"/>
  <c r="C141"/>
  <c r="C140"/>
  <c r="G121"/>
  <c r="G120"/>
  <c r="E141"/>
  <c r="F142"/>
  <c r="F133"/>
  <c r="F40"/>
  <c r="G58"/>
  <c r="H87"/>
  <c r="I79"/>
  <c r="E26"/>
  <c r="E25" s="1"/>
  <c r="E48" s="1"/>
  <c r="I85"/>
  <c r="F120"/>
  <c r="F121"/>
  <c r="C26"/>
  <c r="C25" s="1"/>
  <c r="G40"/>
  <c r="D26"/>
  <c r="D25" s="1"/>
  <c r="I87"/>
  <c r="F105"/>
  <c r="I90"/>
  <c r="H90"/>
  <c r="H85"/>
  <c r="G94"/>
  <c r="G78" s="1"/>
  <c r="H79"/>
  <c r="F94"/>
  <c r="E94"/>
  <c r="F42"/>
  <c r="F35"/>
  <c r="G27"/>
  <c r="F27"/>
  <c r="F18"/>
  <c r="G18"/>
  <c r="C24"/>
  <c r="F8"/>
  <c r="F58"/>
  <c r="D65"/>
  <c r="F56"/>
  <c r="G56"/>
  <c r="C65"/>
  <c r="E54"/>
  <c r="G54" s="1"/>
  <c r="F55"/>
  <c r="F50"/>
  <c r="G50"/>
  <c r="F61"/>
  <c r="G61"/>
  <c r="G8"/>
  <c r="C103" l="1"/>
  <c r="C174" s="1"/>
  <c r="G141"/>
  <c r="G140"/>
  <c r="G119"/>
  <c r="G132"/>
  <c r="F140"/>
  <c r="F141"/>
  <c r="F132"/>
  <c r="F25"/>
  <c r="D174"/>
  <c r="F119"/>
  <c r="F104"/>
  <c r="F78"/>
  <c r="I78" s="1"/>
  <c r="I94"/>
  <c r="H94"/>
  <c r="E78"/>
  <c r="H78" s="1"/>
  <c r="G25"/>
  <c r="G26"/>
  <c r="D48"/>
  <c r="F26"/>
  <c r="C48"/>
  <c r="F54"/>
  <c r="E65"/>
  <c r="G24"/>
  <c r="F24"/>
  <c r="F103" l="1"/>
  <c r="E174"/>
  <c r="G48"/>
  <c r="F48"/>
  <c r="F65"/>
</calcChain>
</file>

<file path=xl/sharedStrings.xml><?xml version="1.0" encoding="utf-8"?>
<sst xmlns="http://schemas.openxmlformats.org/spreadsheetml/2006/main" count="324" uniqueCount="275">
  <si>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</si>
  <si>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</si>
  <si>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</si>
  <si>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</si>
  <si>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</si>
  <si>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</si>
  <si>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</si>
  <si>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</si>
  <si>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</si>
  <si>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</si>
  <si>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</si>
  <si>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</si>
  <si>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</si>
  <si>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</si>
  <si>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</si>
  <si>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</si>
  <si>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</si>
  <si>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</si>
  <si>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</si>
  <si>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</si>
  <si>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</si>
  <si>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</si>
  <si>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</si>
  <si>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</si>
  <si>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</si>
  <si>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</si>
  <si>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</si>
  <si>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</si>
  <si>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</si>
  <si>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</si>
  <si>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</si>
  <si>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</si>
  <si>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</si>
  <si>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</si>
  <si>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</si>
  <si>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</si>
  <si>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</si>
  <si>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</si>
  <si>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</si>
  <si>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</si>
  <si>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</si>
  <si>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</si>
  <si>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</si>
  <si>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</si>
  <si>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</si>
  <si>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</si>
  <si>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</si>
  <si>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</si>
  <si>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</si>
  <si>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</si>
  <si>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</si>
  <si>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</si>
  <si>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</si>
  <si>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</si>
  <si>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</si>
  <si>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</si>
  <si>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</si>
  <si>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</si>
  <si>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</si>
  <si>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</si>
  <si>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</si>
  <si>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</si>
  <si>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</si>
  <si>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</si>
  <si>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</si>
  <si>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</si>
  <si>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</si>
  <si>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</si>
  <si>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</si>
  <si>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</si>
  <si>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</si>
  <si>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</si>
  <si>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</si>
  <si>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</si>
  <si>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</si>
  <si>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r>
      <t>Прочие безвозмездные поступления</t>
    </r>
    <r>
      <rPr>
        <sz val="11"/>
        <color rgb="FF000000"/>
        <rFont val="Times New Roman"/>
        <family val="1"/>
        <charset val="204"/>
      </rPr>
      <t xml:space="preserve"> в бюджеты сельских поселений</t>
    </r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</si>
  <si>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</si>
  <si>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</si>
  <si>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</si>
  <si>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</si>
  <si>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</si>
  <si>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</si>
  <si>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</si>
  <si>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</si>
  <si>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</si>
  <si>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</si>
  <si>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</si>
  <si>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</si>
  <si>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</si>
  <si>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</si>
  <si>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</si>
  <si>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</si>
  <si>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</si>
  <si>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</si>
  <si>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</si>
  <si>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</si>
  <si>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</si>
  <si>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</si>
  <si>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</si>
  <si>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</si>
  <si>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</si>
  <si>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</si>
  <si>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</si>
  <si>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</si>
  <si>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</si>
  <si>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</si>
  <si>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</si>
  <si>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</si>
  <si>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</si>
  <si>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</si>
  <si>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</si>
  <si>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</si>
  <si>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</si>
  <si>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</si>
  <si>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</si>
  <si>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</si>
  <si>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</si>
  <si>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</si>
  <si>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</si>
  <si>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</si>
  <si>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</si>
  <si>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</si>
  <si>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</si>
  <si>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</si>
  <si>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</si>
  <si>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</si>
  <si>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</si>
  <si>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</si>
  <si>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</si>
  <si>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</si>
  <si>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</si>
  <si>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</si>
  <si>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</si>
  <si>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</si>
  <si>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</si>
  <si>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</si>
  <si>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</si>
  <si>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</si>
  <si>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</si>
  <si>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</si>
  <si>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</si>
  <si>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</si>
  <si>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Ликвидация несанкционированных свалок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</si>
  <si>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</si>
  <si>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</si>
  <si>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</si>
  <si>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</si>
  <si>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</si>
  <si>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</si>
  <si>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</si>
  <si>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</si>
  <si>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</si>
  <si>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</si>
  <si>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</si>
  <si>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</si>
  <si>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</si>
  <si>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r>
      <t xml:space="preserve">Основное мероприятие «Формирование у жителей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</si>
  <si>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</si>
  <si>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</si>
  <si>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</si>
  <si>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</si>
  <si>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</si>
  <si>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</si>
  <si>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</si>
  <si>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</si>
  <si>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06101L5550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</si>
  <si>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</si>
  <si>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</si>
  <si>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</si>
  <si>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</si>
  <si>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</si>
  <si>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</si>
  <si>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</si>
  <si>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</si>
  <si>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</si>
  <si>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</si>
  <si>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</si>
  <si>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</si>
  <si>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</si>
  <si>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</si>
  <si>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</si>
  <si>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</si>
  <si>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</si>
  <si>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</si>
  <si>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</si>
  <si>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</si>
  <si>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</si>
  <si>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</si>
  <si>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</si>
  <si>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</si>
  <si>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</si>
  <si>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</si>
  <si>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</si>
  <si>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0220168440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</si>
  <si>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</si>
  <si>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</si>
  <si>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</si>
  <si>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</si>
  <si>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</si>
  <si>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</si>
  <si>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</si>
  <si>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</si>
  <si>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</si>
  <si>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</si>
  <si>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</si>
  <si>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</si>
  <si>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</si>
  <si>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</si>
  <si>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</si>
  <si>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</si>
  <si>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</si>
  <si>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</si>
  <si>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</si>
  <si>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</si>
  <si>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</si>
  <si>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</si>
  <si>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</si>
  <si>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</si>
  <si>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</si>
  <si>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</si>
  <si>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</si>
  <si>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</si>
  <si>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</si>
  <si>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</si>
  <si>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</si>
  <si>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</si>
  <si>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</si>
  <si>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</si>
  <si>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</si>
  <si>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000 202 29999 10 9275 150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</si>
  <si>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</si>
  <si>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</si>
  <si>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</si>
  <si>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</si>
  <si>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</si>
  <si>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</si>
  <si>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строительства)</t>
  </si>
  <si>
    <t>Прочие субсидии бюджетам сельских поселений на закупку коммунальной техники</t>
  </si>
  <si>
    <t>000 2 02 29999 10 9274 150</t>
  </si>
  <si>
    <t>План на 2022 год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</si>
  <si>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</si>
  <si>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</si>
  <si>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</si>
  <si>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</si>
  <si>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</si>
  <si>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</si>
  <si>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</si>
  <si>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</si>
  <si>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</si>
  <si>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</si>
  <si>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</si>
  <si>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</si>
  <si>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</si>
  <si>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</si>
  <si>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</si>
  <si>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</si>
  <si>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Расходы, связанные с предоставлением субсидий в целях оказания финансовой помощи для предупреждения банкротства на основании постановления администрации Русско-Камешкирского сельсовета Камешкирского района Пензенской области от 16.01.2018 г. № 5</t>
  </si>
  <si>
    <t>0230368700</t>
  </si>
  <si>
    <t>Расходы на закупку коммунальной техники</t>
  </si>
  <si>
    <t>02401S1380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</si>
  <si>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сверх софинансирования</t>
  </si>
  <si>
    <t>0320143080</t>
  </si>
  <si>
    <t>Расходы на поддержку муниципальных программ формирования современной городской среды сверх софинансирования</t>
  </si>
  <si>
    <t>0610165550</t>
  </si>
  <si>
    <t xml:space="preserve">Ведомственная структура расходов бюджета Русско-Камешкирского сельсовета 
Камешкирского района Пензенской области за 2 кватрал 2022 год                                                                                                                                                                                        
</t>
  </si>
  <si>
    <t xml:space="preserve">
ОТЧЕТ
ОБ ИСПОЛНЕНИИ БЮДЖЕТА РУССО-КАМЕШКИРСКОГО СЕЛЬСОВЕТА
КАМЕШКИРСКОГО РАЙОНА ПЕНЗЕНСКОЙ ОБЛАСТИ ЗА 2 квартал  2022 года
</t>
  </si>
  <si>
    <t>Доходы, поступающие в порядке возмещения расходов, понесенных в связи с эксплуатацией имущества сельских поселений</t>
  </si>
  <si>
    <t>901 113 02065 10 0000 130</t>
  </si>
  <si>
    <t>План за 2 квартал 2022 года</t>
  </si>
  <si>
    <t>Исполнено за 2 квартал 2022 года</t>
  </si>
  <si>
    <r>
      <t>Приложение № 1
 к   Постановлению Администрации
Русско-Камешкирского сельсовета 
Камешкирского района
«Отчет об исполнении бюджета
за 2 квартал 2022 года»
от   04.07.2022г.  № 106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
</t>
    </r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</si>
  <si>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2 квартал 2022 года»
от 04.07.2022г.  №</t>
    </r>
    <r>
      <rPr>
        <sz val="12"/>
        <rFont val="Times New Roman"/>
        <family val="1"/>
        <charset val="204"/>
      </rPr>
      <t xml:space="preserve"> 106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</si>
  <si>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2 квартал 2022 года»
                от 04.07.2022г № 106
</t>
  </si>
  <si>
    <t>План за 2 квартал  2022 года</t>
  </si>
  <si>
    <t>Исполнено за 2 картал 2022 года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</si>
</sst>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5" xfId="0" applyFont="1" applyBorder="1" applyAlignment="1">
      <alignment horizontal="center" wrapText="1"/>
    </xf>
    <xf numFmtId="0" fontId="1" fillId="0" borderId="0" xfId="0" applyFont="1"/>
    <xf numFmtId="0" fontId="4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horizontal="justify" wrapText="1"/>
    </xf>
    <xf numFmtId="49" fontId="6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0" fillId="0" borderId="0" xfId="0" applyAlignment="1"/>
    <xf numFmtId="49" fontId="2" fillId="0" borderId="5" xfId="0" applyNumberFormat="1" applyFont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wrapText="1"/>
    </xf>
    <xf numFmtId="165" fontId="0" fillId="0" borderId="0" xfId="0" applyNumberFormat="1"/>
    <xf numFmtId="0" fontId="7" fillId="0" borderId="1" xfId="0" applyFont="1" applyBorder="1" applyAlignment="1">
      <alignment wrapText="1"/>
    </xf>
    <xf numFmtId="166" fontId="6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165" fontId="2" fillId="3" borderId="5" xfId="0" applyNumberFormat="1" applyFont="1" applyFill="1" applyBorder="1" applyAlignment="1">
      <alignment horizontal="right" wrapText="1"/>
    </xf>
    <xf numFmtId="0" fontId="6" fillId="3" borderId="3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165" fontId="6" fillId="3" borderId="5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165" fontId="2" fillId="2" borderId="5" xfId="0" applyNumberFormat="1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 applyProtection="1">
      <alignment horizontal="left" wrapText="1"/>
    </xf>
    <xf numFmtId="0" fontId="2" fillId="0" borderId="5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166" fontId="6" fillId="0" borderId="5" xfId="0" applyNumberFormat="1" applyFont="1" applyFill="1" applyBorder="1" applyAlignment="1">
      <alignment horizontal="center" wrapText="1"/>
    </xf>
    <xf numFmtId="1" fontId="6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165" fontId="10" fillId="0" borderId="5" xfId="0" applyNumberFormat="1" applyFont="1" applyFill="1" applyBorder="1" applyAlignment="1">
      <alignment wrapText="1"/>
    </xf>
    <xf numFmtId="165" fontId="10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11" fillId="0" borderId="5" xfId="0" applyNumberFormat="1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6" fontId="6" fillId="0" borderId="2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2" xfId="0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5"/>
  <sheetViews>
    <sheetView tabSelected="1" view="pageBreakPreview" zoomScale="80" zoomScaleSheetLayoutView="80" workbookViewId="0">
      <selection activeCell="H5" sqref="H5"/>
    </sheetView>
  </sheetViews>
  <sheetFormatPr defaultRowHeight="15"/>
  <cols>
    <col min="1" max="1" width="40.85546875" customWidth="1"/>
    <col min="2" max="2" width="36" customWidth="1"/>
    <col min="3" max="3" width="15.42578125" customWidth="1"/>
    <col min="4" max="4" width="15.28515625" customWidth="1"/>
    <col min="5" max="5" width="15.140625" customWidth="1"/>
    <col min="6" max="6" width="14" customWidth="1"/>
    <col min="7" max="7" width="13.5703125" customWidth="1"/>
    <col min="8" max="8" width="14.140625" customWidth="1"/>
    <col min="9" max="9" width="11.5703125" customWidth="1"/>
    <col min="10" max="10" width="10.85546875" bestFit="1" customWidth="1"/>
  </cols>
  <sheetData>
    <row r="1" spans="1:9" ht="136.5" customHeight="1">
      <c r="E1" s="98" t="s">
        <v>270</v>
      </c>
      <c r="F1" s="98"/>
      <c r="G1" s="98"/>
      <c r="H1" s="51"/>
      <c r="I1" s="51"/>
    </row>
    <row r="2" spans="1:9" ht="117.75" customHeight="1">
      <c r="A2" s="86" t="s">
        <v>265</v>
      </c>
      <c r="B2" s="86"/>
      <c r="C2" s="86"/>
      <c r="D2" s="86"/>
      <c r="E2" s="86"/>
      <c r="F2" s="86"/>
      <c r="G2" s="86"/>
      <c r="H2" s="41"/>
    </row>
    <row r="4" spans="1:9" ht="15.75" thickBot="1">
      <c r="G4" t="s">
        <v>175</v>
      </c>
    </row>
    <row r="5" spans="1:9" ht="127.5" customHeight="1" thickBot="1">
      <c r="A5" s="107" t="s">
        <v>0</v>
      </c>
      <c r="B5" s="107" t="s">
        <v>1</v>
      </c>
      <c r="C5" s="109" t="s">
        <v>2</v>
      </c>
      <c r="D5" s="110"/>
      <c r="E5" s="107" t="s">
        <v>3</v>
      </c>
      <c r="F5" s="107" t="s">
        <v>4</v>
      </c>
      <c r="G5" s="107" t="s">
        <v>5</v>
      </c>
      <c r="H5" s="42"/>
    </row>
    <row r="6" spans="1:9" ht="32.25" hidden="1" thickBot="1">
      <c r="A6" s="108"/>
      <c r="B6" s="108"/>
      <c r="C6" s="1" t="s">
        <v>6</v>
      </c>
      <c r="D6" s="1" t="s">
        <v>7</v>
      </c>
      <c r="E6" s="108"/>
      <c r="F6" s="108"/>
      <c r="G6" s="108"/>
      <c r="H6" s="42"/>
    </row>
    <row r="7" spans="1:9" ht="0.75" customHeight="1" thickBot="1">
      <c r="A7" s="3"/>
      <c r="B7" s="4" t="s">
        <v>8</v>
      </c>
      <c r="C7" s="5"/>
      <c r="D7" s="6"/>
      <c r="E7" s="6"/>
      <c r="F7" s="6"/>
      <c r="G7" s="6"/>
      <c r="H7" s="43"/>
    </row>
    <row r="8" spans="1:9" ht="48.75" customHeight="1" thickBot="1">
      <c r="A8" s="3"/>
      <c r="B8" s="7" t="s">
        <v>9</v>
      </c>
      <c r="C8" s="35">
        <f>C9+C10+C11+C12+C13+C14+C15+C16+C17</f>
        <v>5657</v>
      </c>
      <c r="D8" s="35">
        <f>D9+D10+D11+D12+D13+D14+D15+D16+D17</f>
        <v>2796</v>
      </c>
      <c r="E8" s="35">
        <f>E9+E10+E11+E12+E13+E14+E15+E16+E17</f>
        <v>3039.078</v>
      </c>
      <c r="F8" s="33">
        <f>E8/C8*100</f>
        <v>53.72243238465618</v>
      </c>
      <c r="G8" s="33">
        <f>E8/D8*100</f>
        <v>108.69377682403434</v>
      </c>
      <c r="H8" s="44"/>
    </row>
    <row r="9" spans="1:9" ht="16.5" thickBot="1">
      <c r="A9" s="8" t="s">
        <v>10</v>
      </c>
      <c r="B9" s="9" t="s">
        <v>11</v>
      </c>
      <c r="C9" s="36">
        <v>847</v>
      </c>
      <c r="D9" s="36">
        <v>384</v>
      </c>
      <c r="E9" s="36">
        <v>385.154</v>
      </c>
      <c r="F9" s="34">
        <f t="shared" ref="F9:F65" si="0">E9/C9*100</f>
        <v>45.472727272727269</v>
      </c>
      <c r="G9" s="34">
        <f t="shared" ref="G9:G64" si="1">E9/D9*100</f>
        <v>100.30052083333334</v>
      </c>
      <c r="H9" s="45"/>
    </row>
    <row r="10" spans="1:9" ht="44.25" customHeight="1" thickBot="1">
      <c r="A10" s="8" t="s">
        <v>12</v>
      </c>
      <c r="B10" s="9" t="s">
        <v>13</v>
      </c>
      <c r="C10" s="36">
        <v>626</v>
      </c>
      <c r="D10" s="36">
        <v>354</v>
      </c>
      <c r="E10" s="36">
        <v>364.976</v>
      </c>
      <c r="F10" s="34">
        <f t="shared" si="0"/>
        <v>58.302875399361021</v>
      </c>
      <c r="G10" s="34">
        <f t="shared" si="1"/>
        <v>103.10056497175142</v>
      </c>
      <c r="H10" s="45"/>
    </row>
    <row r="11" spans="1:9" ht="48" customHeight="1" thickBot="1">
      <c r="A11" s="8" t="s">
        <v>14</v>
      </c>
      <c r="B11" s="9" t="s">
        <v>15</v>
      </c>
      <c r="C11" s="36">
        <v>4</v>
      </c>
      <c r="D11" s="60">
        <v>2</v>
      </c>
      <c r="E11" s="60">
        <v>2.149</v>
      </c>
      <c r="F11" s="34">
        <f t="shared" si="0"/>
        <v>53.725000000000001</v>
      </c>
      <c r="G11" s="34">
        <f t="shared" si="1"/>
        <v>107.45</v>
      </c>
      <c r="H11" s="45"/>
    </row>
    <row r="12" spans="1:9" ht="44.25" customHeight="1" thickBot="1">
      <c r="A12" s="8" t="s">
        <v>16</v>
      </c>
      <c r="B12" s="9" t="s">
        <v>17</v>
      </c>
      <c r="C12" s="36">
        <v>849</v>
      </c>
      <c r="D12" s="36">
        <v>415</v>
      </c>
      <c r="E12" s="36">
        <v>420.428</v>
      </c>
      <c r="F12" s="34">
        <f t="shared" si="0"/>
        <v>49.520376914016488</v>
      </c>
      <c r="G12" s="34">
        <f t="shared" si="1"/>
        <v>101.30795180722892</v>
      </c>
      <c r="H12" s="45"/>
    </row>
    <row r="13" spans="1:9" ht="49.5" customHeight="1" thickBot="1">
      <c r="A13" s="8" t="s">
        <v>18</v>
      </c>
      <c r="B13" s="9" t="s">
        <v>19</v>
      </c>
      <c r="C13" s="36">
        <v>-110</v>
      </c>
      <c r="D13" s="36">
        <v>-46</v>
      </c>
      <c r="E13" s="36">
        <v>-46.066000000000003</v>
      </c>
      <c r="F13" s="34">
        <f t="shared" si="0"/>
        <v>41.878181818181822</v>
      </c>
      <c r="G13" s="34">
        <f t="shared" si="1"/>
        <v>100.14347826086959</v>
      </c>
      <c r="H13" s="45"/>
    </row>
    <row r="14" spans="1:9" ht="47.25" customHeight="1" thickBot="1">
      <c r="A14" s="8" t="s">
        <v>20</v>
      </c>
      <c r="B14" s="9" t="s">
        <v>21</v>
      </c>
      <c r="C14" s="36">
        <v>48</v>
      </c>
      <c r="D14" s="36">
        <v>48</v>
      </c>
      <c r="E14" s="36">
        <v>121.495</v>
      </c>
      <c r="F14" s="34">
        <f t="shared" si="0"/>
        <v>253.11458333333334</v>
      </c>
      <c r="G14" s="34">
        <f t="shared" si="1"/>
        <v>253.11458333333334</v>
      </c>
      <c r="H14" s="45"/>
    </row>
    <row r="15" spans="1:9" ht="41.25" customHeight="1" thickBot="1">
      <c r="A15" s="8" t="s">
        <v>22</v>
      </c>
      <c r="B15" s="9" t="s">
        <v>23</v>
      </c>
      <c r="C15" s="36">
        <v>1093</v>
      </c>
      <c r="D15" s="36">
        <v>569</v>
      </c>
      <c r="E15" s="36">
        <v>600.38300000000004</v>
      </c>
      <c r="F15" s="34">
        <f t="shared" si="0"/>
        <v>54.929826166514182</v>
      </c>
      <c r="G15" s="34">
        <f t="shared" si="1"/>
        <v>105.51546572934973</v>
      </c>
      <c r="H15" s="45"/>
    </row>
    <row r="16" spans="1:9" ht="42" customHeight="1" thickBot="1">
      <c r="A16" s="8" t="s">
        <v>24</v>
      </c>
      <c r="B16" s="9" t="s">
        <v>25</v>
      </c>
      <c r="C16" s="36">
        <v>1290</v>
      </c>
      <c r="D16" s="36">
        <v>1000</v>
      </c>
      <c r="E16" s="36">
        <v>1196.3910000000001</v>
      </c>
      <c r="F16" s="34">
        <f t="shared" si="0"/>
        <v>92.743488372093026</v>
      </c>
      <c r="G16" s="34">
        <f t="shared" si="1"/>
        <v>119.6391</v>
      </c>
      <c r="H16" s="45"/>
    </row>
    <row r="17" spans="1:10" ht="39.75" customHeight="1" thickBot="1">
      <c r="A17" s="8" t="s">
        <v>26</v>
      </c>
      <c r="B17" s="9" t="s">
        <v>27</v>
      </c>
      <c r="C17" s="36">
        <v>1010</v>
      </c>
      <c r="D17" s="36">
        <v>70</v>
      </c>
      <c r="E17" s="36">
        <v>-5.8319999999999999</v>
      </c>
      <c r="F17" s="34">
        <f t="shared" si="0"/>
        <v>-0.57742574257425749</v>
      </c>
      <c r="G17" s="34">
        <f t="shared" si="1"/>
        <v>-8.331428571428571</v>
      </c>
      <c r="H17" s="45"/>
    </row>
    <row r="18" spans="1:10" ht="38.25" customHeight="1" thickBot="1">
      <c r="A18" s="8"/>
      <c r="B18" s="7" t="s">
        <v>28</v>
      </c>
      <c r="C18" s="35">
        <f>C19+C20+C23+C21</f>
        <v>1092</v>
      </c>
      <c r="D18" s="35">
        <f>D19+D20+D23+D21</f>
        <v>237</v>
      </c>
      <c r="E18" s="35">
        <f>E19+E20+E23+E21+E22</f>
        <v>279.44200000000001</v>
      </c>
      <c r="F18" s="34">
        <f t="shared" si="0"/>
        <v>25.589926739926739</v>
      </c>
      <c r="G18" s="34">
        <f t="shared" si="1"/>
        <v>117.90801687763712</v>
      </c>
      <c r="H18" s="45"/>
    </row>
    <row r="19" spans="1:10" ht="45.75" customHeight="1" thickBot="1">
      <c r="A19" s="8" t="s">
        <v>29</v>
      </c>
      <c r="B19" s="9" t="s">
        <v>30</v>
      </c>
      <c r="C19" s="36">
        <v>285</v>
      </c>
      <c r="D19" s="36">
        <v>154</v>
      </c>
      <c r="E19" s="36">
        <v>154.24100000000001</v>
      </c>
      <c r="F19" s="34">
        <f t="shared" si="0"/>
        <v>54.119649122807026</v>
      </c>
      <c r="G19" s="34">
        <f t="shared" si="1"/>
        <v>100.15649350649352</v>
      </c>
      <c r="H19" s="45"/>
    </row>
    <row r="20" spans="1:10" ht="43.5" customHeight="1" thickBot="1">
      <c r="A20" s="53" t="s">
        <v>31</v>
      </c>
      <c r="B20" s="9" t="s">
        <v>32</v>
      </c>
      <c r="C20" s="36">
        <v>12</v>
      </c>
      <c r="D20" s="36">
        <v>11</v>
      </c>
      <c r="E20" s="36">
        <v>24.952000000000002</v>
      </c>
      <c r="F20" s="34">
        <f t="shared" si="0"/>
        <v>207.93333333333334</v>
      </c>
      <c r="G20" s="34">
        <f t="shared" si="1"/>
        <v>226.83636363636364</v>
      </c>
      <c r="H20" s="45"/>
    </row>
    <row r="21" spans="1:10" ht="27.75" customHeight="1" thickBot="1">
      <c r="A21" s="55" t="s">
        <v>227</v>
      </c>
      <c r="B21" s="9" t="s">
        <v>228</v>
      </c>
      <c r="C21" s="36">
        <v>8</v>
      </c>
      <c r="D21" s="36">
        <v>9</v>
      </c>
      <c r="E21" s="36">
        <v>9.3119999999999994</v>
      </c>
      <c r="F21" s="34">
        <f t="shared" si="0"/>
        <v>116.39999999999999</v>
      </c>
      <c r="G21" s="34">
        <f t="shared" si="1"/>
        <v>103.46666666666667</v>
      </c>
      <c r="H21" s="45"/>
    </row>
    <row r="22" spans="1:10" ht="56.25" customHeight="1" thickBot="1">
      <c r="A22" s="55" t="s">
        <v>267</v>
      </c>
      <c r="B22" s="9" t="s">
        <v>266</v>
      </c>
      <c r="C22" s="36"/>
      <c r="D22" s="36"/>
      <c r="E22" s="36">
        <v>0.99099999999999999</v>
      </c>
      <c r="F22" s="34" t="e">
        <f t="shared" si="0"/>
        <v>#DIV/0!</v>
      </c>
      <c r="G22" s="34" t="e">
        <f t="shared" si="1"/>
        <v>#DIV/0!</v>
      </c>
      <c r="H22" s="45"/>
    </row>
    <row r="23" spans="1:10" ht="39" customHeight="1" thickBot="1">
      <c r="A23" s="8" t="s">
        <v>33</v>
      </c>
      <c r="B23" s="9" t="s">
        <v>34</v>
      </c>
      <c r="C23" s="36">
        <v>787</v>
      </c>
      <c r="D23" s="36">
        <v>63</v>
      </c>
      <c r="E23" s="36">
        <v>89.945999999999998</v>
      </c>
      <c r="F23" s="34">
        <f t="shared" si="0"/>
        <v>11.428970775095298</v>
      </c>
      <c r="G23" s="34">
        <f t="shared" si="1"/>
        <v>142.77142857142857</v>
      </c>
      <c r="H23" s="45"/>
    </row>
    <row r="24" spans="1:10" s="66" customFormat="1" ht="51.75" customHeight="1" thickBot="1">
      <c r="A24" s="61" t="s">
        <v>35</v>
      </c>
      <c r="B24" s="62" t="s">
        <v>36</v>
      </c>
      <c r="C24" s="63">
        <f>C8+C18</f>
        <v>6749</v>
      </c>
      <c r="D24" s="63">
        <f t="shared" ref="D24" si="2">D8+D18</f>
        <v>3033</v>
      </c>
      <c r="E24" s="63">
        <f>E8+E18</f>
        <v>3318.52</v>
      </c>
      <c r="F24" s="64">
        <f t="shared" si="0"/>
        <v>49.170543784264339</v>
      </c>
      <c r="G24" s="64">
        <f t="shared" si="1"/>
        <v>109.4137817342565</v>
      </c>
      <c r="H24" s="65"/>
    </row>
    <row r="25" spans="1:10" ht="46.5" customHeight="1" thickBot="1">
      <c r="A25" s="11" t="s">
        <v>37</v>
      </c>
      <c r="B25" s="7" t="s">
        <v>38</v>
      </c>
      <c r="C25" s="35">
        <f>C26+C46</f>
        <v>22339.036</v>
      </c>
      <c r="D25" s="35">
        <f>D26+D46</f>
        <v>12836.253999999999</v>
      </c>
      <c r="E25" s="35">
        <f>E26+E46</f>
        <v>12836.253999999999</v>
      </c>
      <c r="F25" s="33">
        <f t="shared" si="0"/>
        <v>57.461091875226842</v>
      </c>
      <c r="G25" s="33">
        <f t="shared" si="1"/>
        <v>100</v>
      </c>
      <c r="H25" s="44"/>
    </row>
    <row r="26" spans="1:10" ht="41.25" customHeight="1" thickBot="1">
      <c r="A26" s="8" t="s">
        <v>39</v>
      </c>
      <c r="B26" s="9" t="s">
        <v>40</v>
      </c>
      <c r="C26" s="36">
        <f>C27+C30+C40+C42</f>
        <v>21631.486000000001</v>
      </c>
      <c r="D26" s="36">
        <f>D27+D30+D40+D42</f>
        <v>12128.703</v>
      </c>
      <c r="E26" s="36">
        <f>E27+E30+E40+E42</f>
        <v>12128.703</v>
      </c>
      <c r="F26" s="33">
        <f t="shared" si="0"/>
        <v>56.069670849242627</v>
      </c>
      <c r="G26" s="33">
        <f t="shared" si="1"/>
        <v>100</v>
      </c>
      <c r="H26" s="44"/>
    </row>
    <row r="27" spans="1:10" ht="39" customHeight="1" thickBot="1">
      <c r="A27" s="8" t="s">
        <v>41</v>
      </c>
      <c r="B27" s="7" t="s">
        <v>42</v>
      </c>
      <c r="C27" s="35">
        <f>C28+C29</f>
        <v>2906.8</v>
      </c>
      <c r="D27" s="35">
        <f t="shared" ref="D27:E27" si="3">D28+D29</f>
        <v>797</v>
      </c>
      <c r="E27" s="35">
        <f t="shared" si="3"/>
        <v>797</v>
      </c>
      <c r="F27" s="33">
        <f t="shared" si="0"/>
        <v>27.418467042796202</v>
      </c>
      <c r="G27" s="33">
        <f t="shared" si="1"/>
        <v>100</v>
      </c>
      <c r="H27" s="44"/>
    </row>
    <row r="28" spans="1:10" ht="42" customHeight="1" thickBot="1">
      <c r="A28" s="8" t="s">
        <v>43</v>
      </c>
      <c r="B28" s="9" t="s">
        <v>44</v>
      </c>
      <c r="C28" s="36">
        <v>1593.8</v>
      </c>
      <c r="D28" s="36">
        <v>797</v>
      </c>
      <c r="E28" s="36">
        <v>797</v>
      </c>
      <c r="F28" s="33">
        <f t="shared" si="0"/>
        <v>50.006274312962731</v>
      </c>
      <c r="G28" s="33">
        <f t="shared" si="1"/>
        <v>100</v>
      </c>
      <c r="H28" s="44"/>
    </row>
    <row r="29" spans="1:10" ht="44.25" customHeight="1" thickBot="1">
      <c r="A29" s="8" t="s">
        <v>45</v>
      </c>
      <c r="B29" s="9" t="s">
        <v>44</v>
      </c>
      <c r="C29" s="36">
        <v>1313</v>
      </c>
      <c r="D29" s="36">
        <v>0</v>
      </c>
      <c r="E29" s="36">
        <v>0</v>
      </c>
      <c r="F29" s="33">
        <f t="shared" si="0"/>
        <v>0</v>
      </c>
      <c r="G29" s="33" t="e">
        <f t="shared" si="1"/>
        <v>#DIV/0!</v>
      </c>
      <c r="H29" s="44"/>
      <c r="J29" s="56"/>
    </row>
    <row r="30" spans="1:10" ht="50.25" customHeight="1" thickBot="1">
      <c r="A30" s="8" t="s">
        <v>46</v>
      </c>
      <c r="B30" s="7" t="s">
        <v>47</v>
      </c>
      <c r="C30" s="35">
        <f>C31+C32+C33+C34+C35</f>
        <v>18387.686000000002</v>
      </c>
      <c r="D30" s="35">
        <f t="shared" ref="D30:E30" si="4">D31+D32+D33+D34+D35</f>
        <v>11223.192999999999</v>
      </c>
      <c r="E30" s="35">
        <f t="shared" si="4"/>
        <v>11223.192999999999</v>
      </c>
      <c r="F30" s="33">
        <f t="shared" si="0"/>
        <v>61.036462119268286</v>
      </c>
      <c r="G30" s="33">
        <f t="shared" si="1"/>
        <v>100</v>
      </c>
      <c r="H30" s="44"/>
    </row>
    <row r="31" spans="1:10" ht="108" customHeight="1" thickBot="1">
      <c r="A31" s="8" t="s">
        <v>48</v>
      </c>
      <c r="B31" s="12" t="s">
        <v>49</v>
      </c>
      <c r="C31" s="36">
        <v>50.505000000000003</v>
      </c>
      <c r="D31" s="36">
        <v>0</v>
      </c>
      <c r="E31" s="36">
        <v>0</v>
      </c>
      <c r="F31" s="33">
        <f t="shared" si="0"/>
        <v>0</v>
      </c>
      <c r="G31" s="33" t="e">
        <f t="shared" si="1"/>
        <v>#DIV/0!</v>
      </c>
      <c r="H31" s="44"/>
    </row>
    <row r="32" spans="1:10" ht="109.5" customHeight="1" thickBot="1">
      <c r="A32" s="8" t="s">
        <v>50</v>
      </c>
      <c r="B32" s="13" t="s">
        <v>49</v>
      </c>
      <c r="C32" s="36">
        <v>5000</v>
      </c>
      <c r="D32" s="36">
        <v>0</v>
      </c>
      <c r="E32" s="36">
        <v>0</v>
      </c>
      <c r="F32" s="33">
        <f t="shared" si="0"/>
        <v>0</v>
      </c>
      <c r="G32" s="33" t="e">
        <f t="shared" si="1"/>
        <v>#DIV/0!</v>
      </c>
      <c r="H32" s="44"/>
    </row>
    <row r="33" spans="1:8" ht="66" customHeight="1" thickBot="1">
      <c r="A33" s="8" t="s">
        <v>51</v>
      </c>
      <c r="B33" s="13" t="s">
        <v>52</v>
      </c>
      <c r="C33" s="36">
        <v>19.811</v>
      </c>
      <c r="D33" s="36">
        <v>0</v>
      </c>
      <c r="E33" s="36">
        <v>0</v>
      </c>
      <c r="F33" s="33"/>
      <c r="G33" s="33" t="e">
        <f t="shared" si="1"/>
        <v>#DIV/0!</v>
      </c>
      <c r="H33" s="44"/>
    </row>
    <row r="34" spans="1:8" ht="62.25" customHeight="1" thickBot="1">
      <c r="A34" s="8" t="s">
        <v>53</v>
      </c>
      <c r="B34" s="13" t="s">
        <v>52</v>
      </c>
      <c r="C34" s="36">
        <v>1961.33</v>
      </c>
      <c r="D34" s="36">
        <v>0</v>
      </c>
      <c r="E34" s="36">
        <v>0</v>
      </c>
      <c r="F34" s="33"/>
      <c r="G34" s="33" t="e">
        <f t="shared" si="1"/>
        <v>#DIV/0!</v>
      </c>
      <c r="H34" s="44"/>
    </row>
    <row r="35" spans="1:8" ht="46.5" customHeight="1" thickBot="1">
      <c r="A35" s="11" t="s">
        <v>54</v>
      </c>
      <c r="B35" s="14" t="s">
        <v>55</v>
      </c>
      <c r="C35" s="35">
        <f>C36+C39+C38+C37</f>
        <v>11356.04</v>
      </c>
      <c r="D35" s="35">
        <f>D36+D37+D38+D39</f>
        <v>11223.192999999999</v>
      </c>
      <c r="E35" s="35">
        <f t="shared" ref="E35" si="5">E36+E39+E38+E37</f>
        <v>11223.192999999999</v>
      </c>
      <c r="F35" s="33">
        <f t="shared" si="0"/>
        <v>98.830164388290271</v>
      </c>
      <c r="G35" s="33">
        <f t="shared" si="1"/>
        <v>100</v>
      </c>
      <c r="H35" s="44"/>
    </row>
    <row r="36" spans="1:8" ht="66" customHeight="1" thickBot="1">
      <c r="A36" s="8" t="s">
        <v>56</v>
      </c>
      <c r="B36" s="13" t="s">
        <v>57</v>
      </c>
      <c r="C36" s="36">
        <v>90</v>
      </c>
      <c r="D36" s="36">
        <v>90</v>
      </c>
      <c r="E36" s="36">
        <v>90</v>
      </c>
      <c r="F36" s="33">
        <f t="shared" si="0"/>
        <v>100</v>
      </c>
      <c r="G36" s="33">
        <f>E36/D36*100</f>
        <v>100</v>
      </c>
      <c r="H36" s="44"/>
    </row>
    <row r="37" spans="1:8" ht="55.5" customHeight="1" thickBot="1">
      <c r="A37" s="59" t="s">
        <v>238</v>
      </c>
      <c r="B37" s="57" t="s">
        <v>237</v>
      </c>
      <c r="C37" s="36">
        <v>2250</v>
      </c>
      <c r="D37" s="36">
        <v>2250</v>
      </c>
      <c r="E37" s="36">
        <v>2250</v>
      </c>
      <c r="F37" s="33">
        <f t="shared" si="0"/>
        <v>100</v>
      </c>
      <c r="G37" s="33">
        <f>E37/D37*100</f>
        <v>100</v>
      </c>
      <c r="H37" s="44"/>
    </row>
    <row r="38" spans="1:8" ht="108" customHeight="1" thickBot="1">
      <c r="A38" s="59" t="s">
        <v>229</v>
      </c>
      <c r="B38" s="12" t="s">
        <v>236</v>
      </c>
      <c r="C38" s="36">
        <v>4016.04</v>
      </c>
      <c r="D38" s="36">
        <v>3883.1930000000002</v>
      </c>
      <c r="E38" s="36">
        <v>3883.1930000000002</v>
      </c>
      <c r="F38" s="33">
        <f t="shared" ref="F38" si="6">E38/C38*100</f>
        <v>96.692089720221915</v>
      </c>
      <c r="G38" s="33">
        <v>100</v>
      </c>
      <c r="H38" s="44"/>
    </row>
    <row r="39" spans="1:8" ht="159" customHeight="1" thickBot="1">
      <c r="A39" s="8" t="s">
        <v>58</v>
      </c>
      <c r="B39" s="15" t="s">
        <v>59</v>
      </c>
      <c r="C39" s="36">
        <v>5000</v>
      </c>
      <c r="D39" s="36">
        <v>5000</v>
      </c>
      <c r="E39" s="36">
        <v>5000</v>
      </c>
      <c r="F39" s="33">
        <f t="shared" si="0"/>
        <v>100</v>
      </c>
      <c r="G39" s="33">
        <f>E39/D39*100</f>
        <v>100</v>
      </c>
      <c r="H39" s="44"/>
    </row>
    <row r="40" spans="1:8" ht="33.75" customHeight="1" thickBot="1">
      <c r="A40" s="11" t="s">
        <v>60</v>
      </c>
      <c r="B40" s="7" t="s">
        <v>61</v>
      </c>
      <c r="C40" s="35">
        <f>C41</f>
        <v>235</v>
      </c>
      <c r="D40" s="35">
        <f t="shared" ref="D40:E40" si="7">D41</f>
        <v>108.51</v>
      </c>
      <c r="E40" s="35">
        <f t="shared" si="7"/>
        <v>108.51</v>
      </c>
      <c r="F40" s="33">
        <f t="shared" si="0"/>
        <v>46.174468085106383</v>
      </c>
      <c r="G40" s="33">
        <f t="shared" si="1"/>
        <v>100</v>
      </c>
      <c r="H40" s="44"/>
    </row>
    <row r="41" spans="1:8" ht="77.25" customHeight="1" thickBot="1">
      <c r="A41" s="8" t="s">
        <v>62</v>
      </c>
      <c r="B41" s="15" t="s">
        <v>63</v>
      </c>
      <c r="C41" s="36">
        <v>235</v>
      </c>
      <c r="D41" s="36">
        <v>108.51</v>
      </c>
      <c r="E41" s="36">
        <v>108.51</v>
      </c>
      <c r="F41" s="34">
        <f t="shared" si="0"/>
        <v>46.174468085106383</v>
      </c>
      <c r="G41" s="34">
        <f t="shared" si="1"/>
        <v>100</v>
      </c>
      <c r="H41" s="44"/>
    </row>
    <row r="42" spans="1:8" ht="42" customHeight="1" thickBot="1">
      <c r="A42" s="11" t="s">
        <v>64</v>
      </c>
      <c r="B42" s="7" t="s">
        <v>65</v>
      </c>
      <c r="C42" s="35">
        <f>C45+C44</f>
        <v>102</v>
      </c>
      <c r="D42" s="35">
        <f t="shared" ref="D42:E42" si="8">D45+D44</f>
        <v>0</v>
      </c>
      <c r="E42" s="35">
        <f t="shared" si="8"/>
        <v>0</v>
      </c>
      <c r="F42" s="33">
        <f t="shared" si="0"/>
        <v>0</v>
      </c>
      <c r="G42" s="33" t="e">
        <f t="shared" si="1"/>
        <v>#DIV/0!</v>
      </c>
      <c r="H42" s="44"/>
    </row>
    <row r="43" spans="1:8" ht="96.75" customHeight="1" thickBot="1">
      <c r="A43" s="8" t="s">
        <v>66</v>
      </c>
      <c r="B43" s="9" t="s">
        <v>67</v>
      </c>
      <c r="C43" s="36">
        <v>102</v>
      </c>
      <c r="D43" s="36">
        <v>0</v>
      </c>
      <c r="E43" s="36">
        <v>0</v>
      </c>
      <c r="F43" s="33">
        <f t="shared" si="0"/>
        <v>0</v>
      </c>
      <c r="G43" s="33"/>
      <c r="H43" s="44"/>
    </row>
    <row r="44" spans="1:8" ht="132" customHeight="1" thickBot="1">
      <c r="A44" s="8" t="s">
        <v>68</v>
      </c>
      <c r="B44" s="16" t="s">
        <v>69</v>
      </c>
      <c r="C44" s="36">
        <v>2</v>
      </c>
      <c r="D44" s="36">
        <v>0</v>
      </c>
      <c r="E44" s="36">
        <v>0</v>
      </c>
      <c r="F44" s="33">
        <f t="shared" si="0"/>
        <v>0</v>
      </c>
      <c r="G44" s="33"/>
      <c r="H44" s="44"/>
    </row>
    <row r="45" spans="1:8" ht="228" customHeight="1" thickBot="1">
      <c r="A45" s="8" t="s">
        <v>70</v>
      </c>
      <c r="B45" s="12" t="s">
        <v>71</v>
      </c>
      <c r="C45" s="36">
        <v>100</v>
      </c>
      <c r="D45" s="36">
        <v>0</v>
      </c>
      <c r="E45" s="36">
        <v>0</v>
      </c>
      <c r="F45" s="33">
        <f t="shared" si="0"/>
        <v>0</v>
      </c>
      <c r="G45" s="33"/>
      <c r="H45" s="44"/>
    </row>
    <row r="46" spans="1:8" ht="32.25" thickBot="1">
      <c r="A46" s="11" t="s">
        <v>72</v>
      </c>
      <c r="B46" s="7" t="s">
        <v>73</v>
      </c>
      <c r="C46" s="35">
        <f>C47</f>
        <v>707.55</v>
      </c>
      <c r="D46" s="35">
        <f>D47</f>
        <v>707.55100000000004</v>
      </c>
      <c r="E46" s="35">
        <f>E47</f>
        <v>707.55100000000004</v>
      </c>
      <c r="F46" s="33">
        <f t="shared" si="0"/>
        <v>100.00014133276802</v>
      </c>
      <c r="G46" s="33">
        <f t="shared" si="1"/>
        <v>100</v>
      </c>
      <c r="H46" s="44"/>
    </row>
    <row r="47" spans="1:8" ht="30.75" thickBot="1">
      <c r="A47" s="8" t="s">
        <v>74</v>
      </c>
      <c r="B47" s="12" t="s">
        <v>75</v>
      </c>
      <c r="C47" s="36">
        <v>707.55</v>
      </c>
      <c r="D47" s="36">
        <v>707.55100000000004</v>
      </c>
      <c r="E47" s="36">
        <v>707.55100000000004</v>
      </c>
      <c r="F47" s="33">
        <f t="shared" si="0"/>
        <v>100.00014133276802</v>
      </c>
      <c r="G47" s="33">
        <f t="shared" si="1"/>
        <v>100</v>
      </c>
      <c r="H47" s="44"/>
    </row>
    <row r="48" spans="1:8" s="81" customFormat="1" ht="21.75" customHeight="1" thickBot="1">
      <c r="A48" s="75"/>
      <c r="B48" s="76" t="s">
        <v>76</v>
      </c>
      <c r="C48" s="77">
        <f>C25+C24</f>
        <v>29088.036</v>
      </c>
      <c r="D48" s="78">
        <f t="shared" ref="D48:E48" si="9">D25+D24</f>
        <v>15869.253999999999</v>
      </c>
      <c r="E48" s="78">
        <f t="shared" si="9"/>
        <v>16154.773999999999</v>
      </c>
      <c r="F48" s="79">
        <f t="shared" si="0"/>
        <v>55.537520649383133</v>
      </c>
      <c r="G48" s="79">
        <f t="shared" si="1"/>
        <v>101.79920240737215</v>
      </c>
      <c r="H48" s="80"/>
    </row>
    <row r="49" spans="1:8" ht="24" customHeight="1" thickBot="1">
      <c r="A49" s="8"/>
      <c r="B49" s="4" t="s">
        <v>77</v>
      </c>
      <c r="C49" s="39"/>
      <c r="D49" s="36"/>
      <c r="E49" s="36"/>
      <c r="F49" s="33"/>
      <c r="G49" s="33"/>
      <c r="H49" s="44"/>
    </row>
    <row r="50" spans="1:8" ht="24" customHeight="1" thickBot="1">
      <c r="A50" s="19" t="s">
        <v>103</v>
      </c>
      <c r="B50" s="4" t="s">
        <v>78</v>
      </c>
      <c r="C50" s="40">
        <f>C51+C52+C53</f>
        <v>5869.0720000000001</v>
      </c>
      <c r="D50" s="35">
        <f t="shared" ref="D50:E50" si="10">D51+D52+D53</f>
        <v>2675.8290000000002</v>
      </c>
      <c r="E50" s="35">
        <f t="shared" si="10"/>
        <v>2675.8290000000002</v>
      </c>
      <c r="F50" s="33">
        <f t="shared" si="0"/>
        <v>45.592028859076869</v>
      </c>
      <c r="G50" s="33">
        <f t="shared" si="1"/>
        <v>100</v>
      </c>
      <c r="H50" s="44"/>
    </row>
    <row r="51" spans="1:8" ht="92.25" customHeight="1" thickBot="1">
      <c r="A51" s="20" t="s">
        <v>104</v>
      </c>
      <c r="B51" s="15" t="s">
        <v>79</v>
      </c>
      <c r="C51" s="36">
        <v>4816.0619999999999</v>
      </c>
      <c r="D51" s="36">
        <v>2402.143</v>
      </c>
      <c r="E51" s="36">
        <v>2402.143</v>
      </c>
      <c r="F51" s="34">
        <f t="shared" si="0"/>
        <v>49.87774243770118</v>
      </c>
      <c r="G51" s="34">
        <f t="shared" si="1"/>
        <v>100</v>
      </c>
      <c r="H51" s="45"/>
    </row>
    <row r="52" spans="1:8" ht="20.25" customHeight="1" thickBot="1">
      <c r="A52" s="20" t="s">
        <v>105</v>
      </c>
      <c r="B52" s="15" t="s">
        <v>80</v>
      </c>
      <c r="C52" s="36">
        <v>5</v>
      </c>
      <c r="D52" s="36">
        <v>0</v>
      </c>
      <c r="E52" s="36">
        <v>0</v>
      </c>
      <c r="F52" s="34">
        <f t="shared" si="0"/>
        <v>0</v>
      </c>
      <c r="G52" s="34"/>
      <c r="H52" s="45"/>
    </row>
    <row r="53" spans="1:8" ht="30.75" thickBot="1">
      <c r="A53" s="20" t="s">
        <v>106</v>
      </c>
      <c r="B53" s="15" t="s">
        <v>81</v>
      </c>
      <c r="C53" s="36">
        <v>1048.01</v>
      </c>
      <c r="D53" s="36">
        <v>273.68599999999998</v>
      </c>
      <c r="E53" s="36">
        <v>273.68599999999998</v>
      </c>
      <c r="F53" s="34">
        <f t="shared" si="0"/>
        <v>26.114827148595911</v>
      </c>
      <c r="G53" s="34">
        <f t="shared" si="1"/>
        <v>100</v>
      </c>
      <c r="H53" s="45"/>
    </row>
    <row r="54" spans="1:8" ht="16.5" thickBot="1">
      <c r="A54" s="19" t="s">
        <v>107</v>
      </c>
      <c r="B54" s="4" t="s">
        <v>82</v>
      </c>
      <c r="C54" s="35">
        <f>C55</f>
        <v>235</v>
      </c>
      <c r="D54" s="35">
        <f t="shared" ref="D54:E54" si="11">D55</f>
        <v>101.119</v>
      </c>
      <c r="E54" s="35">
        <f t="shared" si="11"/>
        <v>101.119</v>
      </c>
      <c r="F54" s="33">
        <f t="shared" si="0"/>
        <v>43.029361702127659</v>
      </c>
      <c r="G54" s="33">
        <f t="shared" si="1"/>
        <v>100</v>
      </c>
      <c r="H54" s="44"/>
    </row>
    <row r="55" spans="1:8" ht="30.75" thickBot="1">
      <c r="A55" s="20" t="s">
        <v>108</v>
      </c>
      <c r="B55" s="15" t="s">
        <v>83</v>
      </c>
      <c r="C55" s="36">
        <v>235</v>
      </c>
      <c r="D55" s="36">
        <v>101.119</v>
      </c>
      <c r="E55" s="36">
        <v>101.119</v>
      </c>
      <c r="F55" s="34">
        <f t="shared" si="0"/>
        <v>43.029361702127659</v>
      </c>
      <c r="G55" s="34">
        <f t="shared" si="1"/>
        <v>100</v>
      </c>
      <c r="H55" s="45"/>
    </row>
    <row r="56" spans="1:8" ht="44.25" thickBot="1">
      <c r="A56" s="19" t="s">
        <v>109</v>
      </c>
      <c r="B56" s="4" t="s">
        <v>84</v>
      </c>
      <c r="C56" s="35">
        <f>C57</f>
        <v>1155.7149999999999</v>
      </c>
      <c r="D56" s="35">
        <f t="shared" ref="D56:E56" si="12">D57</f>
        <v>599.31299999999999</v>
      </c>
      <c r="E56" s="35">
        <f t="shared" si="12"/>
        <v>599.31299999999999</v>
      </c>
      <c r="F56" s="33">
        <f t="shared" si="0"/>
        <v>51.8564698044068</v>
      </c>
      <c r="G56" s="33">
        <f t="shared" si="1"/>
        <v>100</v>
      </c>
      <c r="H56" s="44"/>
    </row>
    <row r="57" spans="1:8" ht="16.5" thickBot="1">
      <c r="A57" s="20" t="s">
        <v>110</v>
      </c>
      <c r="B57" s="15" t="s">
        <v>85</v>
      </c>
      <c r="C57" s="36">
        <v>1155.7149999999999</v>
      </c>
      <c r="D57" s="36">
        <v>599.31299999999999</v>
      </c>
      <c r="E57" s="36">
        <v>599.31299999999999</v>
      </c>
      <c r="F57" s="34">
        <f t="shared" si="0"/>
        <v>51.8564698044068</v>
      </c>
      <c r="G57" s="34">
        <f t="shared" si="1"/>
        <v>100</v>
      </c>
      <c r="H57" s="45"/>
    </row>
    <row r="58" spans="1:8" ht="16.5" thickBot="1">
      <c r="A58" s="19" t="s">
        <v>111</v>
      </c>
      <c r="B58" s="4" t="s">
        <v>86</v>
      </c>
      <c r="C58" s="35">
        <f>C59+C60</f>
        <v>7784.16</v>
      </c>
      <c r="D58" s="35">
        <f t="shared" ref="D58:E58" si="13">D59+D60</f>
        <v>7431.8540000000003</v>
      </c>
      <c r="E58" s="35">
        <f t="shared" si="13"/>
        <v>7431.8540000000003</v>
      </c>
      <c r="F58" s="33">
        <f t="shared" si="0"/>
        <v>95.474065281289185</v>
      </c>
      <c r="G58" s="33">
        <f t="shared" si="1"/>
        <v>100</v>
      </c>
      <c r="H58" s="44"/>
    </row>
    <row r="59" spans="1:8" ht="30.75" thickBot="1">
      <c r="A59" s="20" t="s">
        <v>112</v>
      </c>
      <c r="B59" s="15" t="s">
        <v>87</v>
      </c>
      <c r="C59" s="36">
        <v>7554.16</v>
      </c>
      <c r="D59" s="36">
        <v>7431.8540000000003</v>
      </c>
      <c r="E59" s="36">
        <v>7431.8540000000003</v>
      </c>
      <c r="F59" s="34">
        <f t="shared" si="0"/>
        <v>98.380945068677391</v>
      </c>
      <c r="G59" s="34">
        <f t="shared" si="1"/>
        <v>100</v>
      </c>
      <c r="H59" s="45"/>
    </row>
    <row r="60" spans="1:8" ht="30.75" thickBot="1">
      <c r="A60" s="20" t="s">
        <v>113</v>
      </c>
      <c r="B60" s="15" t="s">
        <v>88</v>
      </c>
      <c r="C60" s="36">
        <v>230</v>
      </c>
      <c r="D60" s="36">
        <v>0</v>
      </c>
      <c r="E60" s="36">
        <v>0</v>
      </c>
      <c r="F60" s="34">
        <f t="shared" si="0"/>
        <v>0</v>
      </c>
      <c r="G60" s="34"/>
      <c r="H60" s="45"/>
    </row>
    <row r="61" spans="1:8" ht="30" thickBot="1">
      <c r="A61" s="19" t="s">
        <v>114</v>
      </c>
      <c r="B61" s="4" t="s">
        <v>89</v>
      </c>
      <c r="C61" s="35">
        <f>C62+C63+C64</f>
        <v>22504.620999999999</v>
      </c>
      <c r="D61" s="35">
        <f>D62+D63+D64</f>
        <v>11390.406000000001</v>
      </c>
      <c r="E61" s="35">
        <f t="shared" ref="E61" si="14">E62+E63+E64</f>
        <v>11390.406000000001</v>
      </c>
      <c r="F61" s="33">
        <f t="shared" si="0"/>
        <v>50.613631751452296</v>
      </c>
      <c r="G61" s="33">
        <f t="shared" si="1"/>
        <v>100</v>
      </c>
      <c r="H61" s="44"/>
    </row>
    <row r="62" spans="1:8" ht="16.5" thickBot="1">
      <c r="A62" s="20" t="s">
        <v>115</v>
      </c>
      <c r="B62" s="15" t="s">
        <v>90</v>
      </c>
      <c r="C62" s="36">
        <v>6.202</v>
      </c>
      <c r="D62" s="36">
        <v>2.5840000000000001</v>
      </c>
      <c r="E62" s="36">
        <v>2.5840000000000001</v>
      </c>
      <c r="F62" s="34">
        <f t="shared" si="0"/>
        <v>41.663979361496295</v>
      </c>
      <c r="G62" s="34">
        <f t="shared" si="1"/>
        <v>100</v>
      </c>
      <c r="H62" s="45"/>
    </row>
    <row r="63" spans="1:8" ht="16.5" thickBot="1">
      <c r="A63" s="20" t="s">
        <v>116</v>
      </c>
      <c r="B63" s="15" t="s">
        <v>91</v>
      </c>
      <c r="C63" s="36">
        <v>12076.049000000001</v>
      </c>
      <c r="D63" s="36">
        <v>10606.73</v>
      </c>
      <c r="E63" s="36">
        <v>10606.73</v>
      </c>
      <c r="F63" s="34">
        <f t="shared" si="0"/>
        <v>87.832783719244588</v>
      </c>
      <c r="G63" s="34">
        <f t="shared" si="1"/>
        <v>100</v>
      </c>
      <c r="H63" s="45"/>
    </row>
    <row r="64" spans="1:8" ht="16.5" thickBot="1">
      <c r="A64" s="20" t="s">
        <v>117</v>
      </c>
      <c r="B64" s="18" t="s">
        <v>92</v>
      </c>
      <c r="C64" s="36">
        <v>10422.370000000001</v>
      </c>
      <c r="D64" s="36">
        <v>781.09199999999998</v>
      </c>
      <c r="E64" s="36">
        <v>781.09199999999998</v>
      </c>
      <c r="F64" s="34">
        <f t="shared" si="0"/>
        <v>7.4943798771296724</v>
      </c>
      <c r="G64" s="34">
        <f t="shared" si="1"/>
        <v>100</v>
      </c>
      <c r="H64" s="45"/>
    </row>
    <row r="65" spans="1:11" ht="16.5" thickBot="1">
      <c r="A65" s="20"/>
      <c r="B65" s="17" t="s">
        <v>93</v>
      </c>
      <c r="C65" s="35">
        <f>C50+C54+C56+C58+C61</f>
        <v>37548.567999999999</v>
      </c>
      <c r="D65" s="35">
        <f t="shared" ref="D65:E65" si="15">D50+D54+D56+D58+D61</f>
        <v>22198.521000000001</v>
      </c>
      <c r="E65" s="35">
        <f t="shared" si="15"/>
        <v>22198.521000000001</v>
      </c>
      <c r="F65" s="33">
        <f t="shared" si="0"/>
        <v>59.119487592709262</v>
      </c>
      <c r="G65" s="33">
        <v>100</v>
      </c>
      <c r="H65" s="44"/>
    </row>
    <row r="66" spans="1:11" ht="47.25" customHeight="1" thickBot="1">
      <c r="A66" s="20"/>
      <c r="B66" s="17" t="s">
        <v>94</v>
      </c>
      <c r="C66" s="35">
        <f>C68</f>
        <v>-8460.5310000000009</v>
      </c>
      <c r="D66" s="35"/>
      <c r="E66" s="35">
        <f>E68</f>
        <v>-6043.7470000000003</v>
      </c>
      <c r="F66" s="10"/>
      <c r="G66" s="34"/>
      <c r="H66" s="45"/>
    </row>
    <row r="67" spans="1:11" ht="27" customHeight="1" thickBot="1">
      <c r="A67" s="20"/>
      <c r="B67" s="17" t="s">
        <v>95</v>
      </c>
      <c r="C67" s="36"/>
      <c r="D67" s="36"/>
      <c r="E67" s="36"/>
      <c r="F67" s="10"/>
      <c r="G67" s="34"/>
      <c r="H67" s="45"/>
    </row>
    <row r="68" spans="1:11" ht="58.5" customHeight="1" thickBot="1">
      <c r="A68" s="20"/>
      <c r="B68" s="4" t="s">
        <v>96</v>
      </c>
      <c r="C68" s="35">
        <v>-8460.5310000000009</v>
      </c>
      <c r="D68" s="35"/>
      <c r="E68" s="35">
        <v>-6043.7470000000003</v>
      </c>
      <c r="F68" s="10"/>
      <c r="G68" s="34"/>
      <c r="H68" s="45"/>
    </row>
    <row r="69" spans="1:11" ht="48.75" customHeight="1" thickBot="1">
      <c r="A69" s="21" t="s">
        <v>97</v>
      </c>
      <c r="B69" s="17" t="s">
        <v>98</v>
      </c>
      <c r="C69" s="6">
        <f>C70</f>
        <v>-29088.037</v>
      </c>
      <c r="D69" s="10"/>
      <c r="E69" s="6">
        <f>E70</f>
        <v>-16154.773999999999</v>
      </c>
      <c r="F69" s="10"/>
      <c r="G69" s="34"/>
      <c r="H69" s="45"/>
    </row>
    <row r="70" spans="1:11" ht="45.75" thickBot="1">
      <c r="A70" s="22" t="s">
        <v>99</v>
      </c>
      <c r="B70" s="15" t="s">
        <v>100</v>
      </c>
      <c r="C70" s="10">
        <v>-29088.037</v>
      </c>
      <c r="D70" s="10"/>
      <c r="E70" s="10">
        <v>-16154.773999999999</v>
      </c>
      <c r="F70" s="10"/>
      <c r="G70" s="34"/>
      <c r="H70" s="45"/>
    </row>
    <row r="71" spans="1:11" ht="51.75" customHeight="1" thickBot="1">
      <c r="A71" s="22" t="s">
        <v>102</v>
      </c>
      <c r="B71" s="15" t="s">
        <v>101</v>
      </c>
      <c r="C71" s="10">
        <v>37548.567999999999</v>
      </c>
      <c r="D71" s="10"/>
      <c r="E71" s="10">
        <v>22198.521000000001</v>
      </c>
      <c r="F71" s="10"/>
      <c r="G71" s="34"/>
      <c r="H71" s="45"/>
    </row>
    <row r="73" spans="1:11" ht="138" customHeight="1">
      <c r="F73" s="98" t="s">
        <v>271</v>
      </c>
      <c r="G73" s="98"/>
      <c r="H73" s="98"/>
      <c r="I73" s="98"/>
      <c r="K73" s="28"/>
    </row>
    <row r="74" spans="1:11" ht="78.75" customHeight="1">
      <c r="A74" s="86" t="s">
        <v>264</v>
      </c>
      <c r="B74" s="86"/>
      <c r="C74" s="86"/>
      <c r="D74" s="86"/>
      <c r="E74" s="86"/>
      <c r="F74" s="86"/>
      <c r="G74" s="86"/>
      <c r="H74" s="41"/>
    </row>
    <row r="76" spans="1:11" ht="15.75" thickBot="1">
      <c r="G76" s="85" t="s">
        <v>175</v>
      </c>
      <c r="H76" s="85"/>
      <c r="I76" s="85"/>
    </row>
    <row r="77" spans="1:11" ht="81" customHeight="1" thickBot="1">
      <c r="A77" s="82" t="s">
        <v>118</v>
      </c>
      <c r="B77" s="83" t="s">
        <v>119</v>
      </c>
      <c r="C77" s="83" t="s">
        <v>120</v>
      </c>
      <c r="D77" s="83" t="s">
        <v>121</v>
      </c>
      <c r="E77" s="83" t="s">
        <v>239</v>
      </c>
      <c r="F77" s="83" t="s">
        <v>273</v>
      </c>
      <c r="G77" s="83" t="s">
        <v>274</v>
      </c>
      <c r="H77" s="83" t="s">
        <v>4</v>
      </c>
      <c r="I77" s="83" t="s">
        <v>5</v>
      </c>
    </row>
    <row r="78" spans="1:11" ht="67.5" customHeight="1" thickBot="1">
      <c r="A78" s="8" t="s">
        <v>122</v>
      </c>
      <c r="B78" s="1">
        <v>901</v>
      </c>
      <c r="C78" s="1"/>
      <c r="D78" s="1"/>
      <c r="E78" s="38">
        <f>E94</f>
        <v>37548.567999999999</v>
      </c>
      <c r="F78" s="38">
        <f t="shared" ref="F78:G78" si="16">F94</f>
        <v>22198.521000000001</v>
      </c>
      <c r="G78" s="38">
        <f t="shared" si="16"/>
        <v>22198.521000000001</v>
      </c>
      <c r="H78" s="34">
        <f>G78/E78*100</f>
        <v>59.119487592709262</v>
      </c>
      <c r="I78" s="34">
        <f>G78/F78*100</f>
        <v>100</v>
      </c>
    </row>
    <row r="79" spans="1:11" ht="25.5" customHeight="1" thickBot="1">
      <c r="A79" s="8" t="s">
        <v>123</v>
      </c>
      <c r="B79" s="1">
        <v>901</v>
      </c>
      <c r="C79" s="29" t="s">
        <v>103</v>
      </c>
      <c r="D79" s="1"/>
      <c r="E79" s="38">
        <f>E80+E81+E82</f>
        <v>5869.0720000000001</v>
      </c>
      <c r="F79" s="38">
        <f t="shared" ref="F79:G79" si="17">F80+F81+F82</f>
        <v>2675.8290000000002</v>
      </c>
      <c r="G79" s="38">
        <f t="shared" si="17"/>
        <v>2675.8290000000002</v>
      </c>
      <c r="H79" s="34">
        <f t="shared" ref="H79:H94" si="18">G79/E79*100</f>
        <v>45.592028859076869</v>
      </c>
      <c r="I79" s="34">
        <f t="shared" ref="I79:I94" si="19">G79/F79*100</f>
        <v>100</v>
      </c>
    </row>
    <row r="80" spans="1:11" ht="83.25" customHeight="1" thickBot="1">
      <c r="A80" s="23" t="s">
        <v>79</v>
      </c>
      <c r="B80" s="24">
        <v>901</v>
      </c>
      <c r="C80" s="30" t="s">
        <v>103</v>
      </c>
      <c r="D80" s="30" t="s">
        <v>111</v>
      </c>
      <c r="E80" s="24">
        <v>4816.0619999999999</v>
      </c>
      <c r="F80" s="24">
        <v>2402.143</v>
      </c>
      <c r="G80" s="24">
        <v>2402.143</v>
      </c>
      <c r="H80" s="34">
        <f t="shared" si="18"/>
        <v>49.87774243770118</v>
      </c>
      <c r="I80" s="34">
        <f t="shared" si="19"/>
        <v>100</v>
      </c>
    </row>
    <row r="81" spans="1:9" ht="30" customHeight="1" thickBot="1">
      <c r="A81" s="23" t="s">
        <v>80</v>
      </c>
      <c r="B81" s="24">
        <v>901</v>
      </c>
      <c r="C81" s="30" t="s">
        <v>103</v>
      </c>
      <c r="D81" s="30" t="s">
        <v>176</v>
      </c>
      <c r="E81" s="37">
        <v>5</v>
      </c>
      <c r="F81" s="37">
        <v>0</v>
      </c>
      <c r="G81" s="37">
        <v>0</v>
      </c>
      <c r="H81" s="34">
        <f t="shared" si="18"/>
        <v>0</v>
      </c>
      <c r="I81" s="34"/>
    </row>
    <row r="82" spans="1:9" ht="31.5" customHeight="1" thickBot="1">
      <c r="A82" s="23" t="s">
        <v>81</v>
      </c>
      <c r="B82" s="24">
        <v>901</v>
      </c>
      <c r="C82" s="30" t="s">
        <v>103</v>
      </c>
      <c r="D82" s="30">
        <v>13</v>
      </c>
      <c r="E82" s="24">
        <v>1048.01</v>
      </c>
      <c r="F82" s="24">
        <v>273.68599999999998</v>
      </c>
      <c r="G82" s="24">
        <v>273.68599999999998</v>
      </c>
      <c r="H82" s="34">
        <f t="shared" si="18"/>
        <v>26.114827148595911</v>
      </c>
      <c r="I82" s="34">
        <f t="shared" si="19"/>
        <v>100</v>
      </c>
    </row>
    <row r="83" spans="1:9" ht="16.5" thickBot="1">
      <c r="A83" s="23" t="s">
        <v>82</v>
      </c>
      <c r="B83" s="24">
        <v>901</v>
      </c>
      <c r="C83" s="30" t="s">
        <v>107</v>
      </c>
      <c r="D83" s="30"/>
      <c r="E83" s="67">
        <f>E84</f>
        <v>235</v>
      </c>
      <c r="F83" s="67">
        <f t="shared" ref="F83:G83" si="20">F84</f>
        <v>101.119</v>
      </c>
      <c r="G83" s="67">
        <f t="shared" si="20"/>
        <v>101.119</v>
      </c>
      <c r="H83" s="34">
        <f t="shared" si="18"/>
        <v>43.029361702127659</v>
      </c>
      <c r="I83" s="34">
        <f t="shared" si="19"/>
        <v>100</v>
      </c>
    </row>
    <row r="84" spans="1:9" ht="38.25" customHeight="1" thickBot="1">
      <c r="A84" s="23" t="s">
        <v>83</v>
      </c>
      <c r="B84" s="24">
        <v>901</v>
      </c>
      <c r="C84" s="30" t="s">
        <v>107</v>
      </c>
      <c r="D84" s="30" t="s">
        <v>109</v>
      </c>
      <c r="E84" s="67">
        <v>235</v>
      </c>
      <c r="F84" s="67">
        <v>101.119</v>
      </c>
      <c r="G84" s="67">
        <v>101.119</v>
      </c>
      <c r="H84" s="34">
        <f t="shared" si="18"/>
        <v>43.029361702127659</v>
      </c>
      <c r="I84" s="34">
        <f t="shared" si="19"/>
        <v>100</v>
      </c>
    </row>
    <row r="85" spans="1:9" ht="32.25" thickBot="1">
      <c r="A85" s="23" t="s">
        <v>84</v>
      </c>
      <c r="B85" s="24">
        <v>901</v>
      </c>
      <c r="C85" s="30" t="s">
        <v>109</v>
      </c>
      <c r="D85" s="30"/>
      <c r="E85" s="24">
        <f>E86</f>
        <v>1155.7149999999999</v>
      </c>
      <c r="F85" s="24">
        <f t="shared" ref="F85:G85" si="21">F86</f>
        <v>599.31299999999999</v>
      </c>
      <c r="G85" s="24">
        <f t="shared" si="21"/>
        <v>599.31299999999999</v>
      </c>
      <c r="H85" s="34">
        <f t="shared" si="18"/>
        <v>51.8564698044068</v>
      </c>
      <c r="I85" s="34">
        <f t="shared" si="19"/>
        <v>100</v>
      </c>
    </row>
    <row r="86" spans="1:9" ht="23.25" customHeight="1" thickBot="1">
      <c r="A86" s="23" t="s">
        <v>85</v>
      </c>
      <c r="B86" s="24">
        <v>901</v>
      </c>
      <c r="C86" s="30" t="s">
        <v>109</v>
      </c>
      <c r="D86" s="30">
        <v>10</v>
      </c>
      <c r="E86" s="24">
        <v>1155.7149999999999</v>
      </c>
      <c r="F86" s="24">
        <v>599.31299999999999</v>
      </c>
      <c r="G86" s="24">
        <v>599.31299999999999</v>
      </c>
      <c r="H86" s="34">
        <f t="shared" si="18"/>
        <v>51.8564698044068</v>
      </c>
      <c r="I86" s="34">
        <f t="shared" si="19"/>
        <v>100</v>
      </c>
    </row>
    <row r="87" spans="1:9" ht="23.25" customHeight="1" thickBot="1">
      <c r="A87" s="8" t="s">
        <v>86</v>
      </c>
      <c r="B87" s="1">
        <v>901</v>
      </c>
      <c r="C87" s="29" t="s">
        <v>111</v>
      </c>
      <c r="D87" s="29"/>
      <c r="E87" s="38">
        <f>E88+E89</f>
        <v>7784.16</v>
      </c>
      <c r="F87" s="38">
        <f t="shared" ref="F87:G87" si="22">F88+F89</f>
        <v>7431.8540000000003</v>
      </c>
      <c r="G87" s="38">
        <f t="shared" si="22"/>
        <v>7431.8540000000003</v>
      </c>
      <c r="H87" s="34">
        <f t="shared" si="18"/>
        <v>95.474065281289185</v>
      </c>
      <c r="I87" s="34">
        <f t="shared" si="19"/>
        <v>100</v>
      </c>
    </row>
    <row r="88" spans="1:9" ht="32.25" thickBot="1">
      <c r="A88" s="8" t="s">
        <v>87</v>
      </c>
      <c r="B88" s="1">
        <v>901</v>
      </c>
      <c r="C88" s="29" t="s">
        <v>111</v>
      </c>
      <c r="D88" s="29" t="s">
        <v>177</v>
      </c>
      <c r="E88" s="38">
        <v>7554.16</v>
      </c>
      <c r="F88" s="1">
        <v>7431.8540000000003</v>
      </c>
      <c r="G88" s="1">
        <v>7431.8540000000003</v>
      </c>
      <c r="H88" s="34">
        <f t="shared" si="18"/>
        <v>98.380945068677391</v>
      </c>
      <c r="I88" s="34">
        <f t="shared" si="19"/>
        <v>100</v>
      </c>
    </row>
    <row r="89" spans="1:9" ht="32.25" thickBot="1">
      <c r="A89" s="8" t="s">
        <v>88</v>
      </c>
      <c r="B89" s="1">
        <v>901</v>
      </c>
      <c r="C89" s="29" t="s">
        <v>111</v>
      </c>
      <c r="D89" s="29">
        <v>12</v>
      </c>
      <c r="E89" s="38">
        <v>230</v>
      </c>
      <c r="F89" s="38">
        <v>0</v>
      </c>
      <c r="G89" s="38">
        <v>0</v>
      </c>
      <c r="H89" s="34">
        <f t="shared" si="18"/>
        <v>0</v>
      </c>
      <c r="I89" s="34"/>
    </row>
    <row r="90" spans="1:9" ht="23.25" customHeight="1" thickBot="1">
      <c r="A90" s="8" t="s">
        <v>89</v>
      </c>
      <c r="B90" s="1">
        <v>901</v>
      </c>
      <c r="C90" s="29" t="s">
        <v>114</v>
      </c>
      <c r="D90" s="29"/>
      <c r="E90" s="1">
        <f>E91+E92+E93</f>
        <v>22504.620999999999</v>
      </c>
      <c r="F90" s="1">
        <f t="shared" ref="F90:G90" si="23">F91+F92+F93</f>
        <v>11390.406000000001</v>
      </c>
      <c r="G90" s="1">
        <f t="shared" si="23"/>
        <v>11390.406000000001</v>
      </c>
      <c r="H90" s="34">
        <f t="shared" si="18"/>
        <v>50.613631751452296</v>
      </c>
      <c r="I90" s="34">
        <f t="shared" si="19"/>
        <v>100</v>
      </c>
    </row>
    <row r="91" spans="1:9" ht="24" customHeight="1" thickBot="1">
      <c r="A91" s="8" t="s">
        <v>90</v>
      </c>
      <c r="B91" s="1">
        <v>901</v>
      </c>
      <c r="C91" s="29" t="s">
        <v>114</v>
      </c>
      <c r="D91" s="29" t="s">
        <v>103</v>
      </c>
      <c r="E91" s="38">
        <v>6.202</v>
      </c>
      <c r="F91" s="1">
        <v>2.5840000000000001</v>
      </c>
      <c r="G91" s="1">
        <v>2.5840000000000001</v>
      </c>
      <c r="H91" s="34">
        <f t="shared" si="18"/>
        <v>41.663979361496295</v>
      </c>
      <c r="I91" s="34">
        <f t="shared" si="19"/>
        <v>100</v>
      </c>
    </row>
    <row r="92" spans="1:9" ht="24" customHeight="1" thickBot="1">
      <c r="A92" s="8" t="s">
        <v>91</v>
      </c>
      <c r="B92" s="1">
        <v>901</v>
      </c>
      <c r="C92" s="29" t="s">
        <v>114</v>
      </c>
      <c r="D92" s="29" t="s">
        <v>107</v>
      </c>
      <c r="E92" s="1">
        <v>12076.049000000001</v>
      </c>
      <c r="F92" s="38">
        <v>10606.73</v>
      </c>
      <c r="G92" s="38">
        <v>10606.73</v>
      </c>
      <c r="H92" s="34">
        <f t="shared" si="18"/>
        <v>87.832783719244588</v>
      </c>
      <c r="I92" s="34">
        <f t="shared" si="19"/>
        <v>100</v>
      </c>
    </row>
    <row r="93" spans="1:9" ht="24.75" customHeight="1" thickBot="1">
      <c r="A93" s="8" t="s">
        <v>92</v>
      </c>
      <c r="B93" s="1">
        <v>901</v>
      </c>
      <c r="C93" s="29" t="s">
        <v>114</v>
      </c>
      <c r="D93" s="29" t="s">
        <v>109</v>
      </c>
      <c r="E93" s="38">
        <v>10422.370000000001</v>
      </c>
      <c r="F93" s="1">
        <v>781.09199999999998</v>
      </c>
      <c r="G93" s="1">
        <v>781.09199999999998</v>
      </c>
      <c r="H93" s="34">
        <f t="shared" si="18"/>
        <v>7.4943798771296724</v>
      </c>
      <c r="I93" s="34">
        <f t="shared" si="19"/>
        <v>100</v>
      </c>
    </row>
    <row r="94" spans="1:9" ht="24.75" customHeight="1" thickBot="1">
      <c r="A94" s="8" t="s">
        <v>124</v>
      </c>
      <c r="B94" s="1"/>
      <c r="C94" s="29"/>
      <c r="D94" s="1"/>
      <c r="E94" s="38">
        <f>E79+E83+E85+E87+E90</f>
        <v>37548.567999999999</v>
      </c>
      <c r="F94" s="38">
        <f t="shared" ref="F94:G94" si="24">F79+F83+F85+F87+F90</f>
        <v>22198.521000000001</v>
      </c>
      <c r="G94" s="38">
        <f t="shared" si="24"/>
        <v>22198.521000000001</v>
      </c>
      <c r="H94" s="34">
        <f t="shared" si="18"/>
        <v>59.119487592709262</v>
      </c>
      <c r="I94" s="34">
        <f t="shared" si="19"/>
        <v>100</v>
      </c>
    </row>
    <row r="97" spans="1:9" ht="130.5" customHeight="1">
      <c r="E97" s="98" t="s">
        <v>272</v>
      </c>
      <c r="F97" s="98"/>
      <c r="G97" s="98"/>
      <c r="H97" s="52"/>
      <c r="I97" s="52"/>
    </row>
    <row r="99" spans="1:9" ht="96.75" customHeight="1">
      <c r="A99" s="86" t="s">
        <v>174</v>
      </c>
      <c r="B99" s="86"/>
      <c r="C99" s="86"/>
      <c r="D99" s="86"/>
      <c r="E99" s="86"/>
      <c r="F99" s="86"/>
      <c r="G99" s="86"/>
      <c r="H99" s="41"/>
    </row>
    <row r="101" spans="1:9" ht="15.75" thickBot="1">
      <c r="G101" t="s">
        <v>175</v>
      </c>
    </row>
    <row r="102" spans="1:9" ht="79.5" thickBot="1">
      <c r="A102" s="82" t="s">
        <v>125</v>
      </c>
      <c r="B102" s="83" t="s">
        <v>126</v>
      </c>
      <c r="C102" s="83" t="s">
        <v>239</v>
      </c>
      <c r="D102" s="83" t="s">
        <v>268</v>
      </c>
      <c r="E102" s="83" t="s">
        <v>269</v>
      </c>
      <c r="F102" s="83" t="s">
        <v>4</v>
      </c>
      <c r="G102" s="83" t="s">
        <v>5</v>
      </c>
      <c r="H102" s="42"/>
    </row>
    <row r="103" spans="1:9" ht="95.25" thickBot="1">
      <c r="A103" s="21" t="s">
        <v>178</v>
      </c>
      <c r="B103" s="7" t="s">
        <v>255</v>
      </c>
      <c r="C103" s="5">
        <f>C104</f>
        <v>6208.777</v>
      </c>
      <c r="D103" s="5">
        <f t="shared" ref="D103:E103" si="25">D104</f>
        <v>3102.5750000000003</v>
      </c>
      <c r="E103" s="5">
        <f t="shared" si="25"/>
        <v>3102.5750000000003</v>
      </c>
      <c r="F103" s="49">
        <f>E103/C103*100</f>
        <v>49.970791349085339</v>
      </c>
      <c r="G103" s="73">
        <v>100</v>
      </c>
      <c r="H103" s="46"/>
    </row>
    <row r="104" spans="1:9" ht="95.25" thickBot="1">
      <c r="A104" s="22" t="s">
        <v>179</v>
      </c>
      <c r="B104" s="26" t="s">
        <v>254</v>
      </c>
      <c r="C104" s="48">
        <f>C105+C115+C118</f>
        <v>6208.777</v>
      </c>
      <c r="D104" s="48">
        <f>D105+D115+D118</f>
        <v>3102.5750000000003</v>
      </c>
      <c r="E104" s="48">
        <f>E105+E115+E118</f>
        <v>3102.5750000000003</v>
      </c>
      <c r="F104" s="49">
        <f>E104/C104*100</f>
        <v>49.970791349085339</v>
      </c>
      <c r="G104" s="73">
        <f t="shared" ref="G104:G111" si="26">E104/D104*100</f>
        <v>100</v>
      </c>
      <c r="H104" s="46"/>
    </row>
    <row r="105" spans="1:9" ht="95.25" thickBot="1">
      <c r="A105" s="22" t="s">
        <v>180</v>
      </c>
      <c r="B105" s="26" t="s">
        <v>127</v>
      </c>
      <c r="C105" s="48">
        <f>C106+C107+C108+C111+C112</f>
        <v>5051.0540000000001</v>
      </c>
      <c r="D105" s="48">
        <f t="shared" ref="D105:E105" si="27">D106+D107+D108+D111+D112</f>
        <v>2503.2540000000004</v>
      </c>
      <c r="E105" s="48">
        <f t="shared" si="27"/>
        <v>2503.2540000000004</v>
      </c>
      <c r="F105" s="49">
        <f>E105/C105*100</f>
        <v>49.55904252854949</v>
      </c>
      <c r="G105" s="73">
        <f t="shared" si="26"/>
        <v>100</v>
      </c>
      <c r="H105" s="46"/>
    </row>
    <row r="106" spans="1:9" ht="48" thickBot="1">
      <c r="A106" s="22" t="s">
        <v>181</v>
      </c>
      <c r="B106" s="26" t="s">
        <v>128</v>
      </c>
      <c r="C106" s="5">
        <v>2782.9859999999999</v>
      </c>
      <c r="D106" s="5">
        <v>1405.896</v>
      </c>
      <c r="E106" s="5">
        <v>1405.896</v>
      </c>
      <c r="F106" s="49">
        <f t="shared" ref="F106:F111" si="28">E106/C106*100</f>
        <v>50.517537637630952</v>
      </c>
      <c r="G106" s="73">
        <f t="shared" si="26"/>
        <v>100</v>
      </c>
      <c r="H106" s="46"/>
    </row>
    <row r="107" spans="1:9" ht="48" thickBot="1">
      <c r="A107" s="54" t="s">
        <v>234</v>
      </c>
      <c r="B107" s="26" t="s">
        <v>235</v>
      </c>
      <c r="C107" s="5">
        <v>957.81200000000001</v>
      </c>
      <c r="D107" s="5">
        <v>529.827</v>
      </c>
      <c r="E107" s="5">
        <v>529.827</v>
      </c>
      <c r="F107" s="49">
        <f t="shared" si="28"/>
        <v>55.316387767119224</v>
      </c>
      <c r="G107" s="73">
        <f t="shared" si="26"/>
        <v>100</v>
      </c>
      <c r="H107" s="46"/>
    </row>
    <row r="108" spans="1:9" ht="32.25" thickBot="1">
      <c r="A108" s="22" t="s">
        <v>182</v>
      </c>
      <c r="B108" s="26" t="s">
        <v>129</v>
      </c>
      <c r="C108" s="48">
        <f>C109+C110</f>
        <v>1073.2559999999999</v>
      </c>
      <c r="D108" s="5">
        <f t="shared" ref="D108:E108" si="29">D109+D110</f>
        <v>466.41200000000003</v>
      </c>
      <c r="E108" s="5">
        <f t="shared" si="29"/>
        <v>466.41200000000003</v>
      </c>
      <c r="F108" s="49">
        <f t="shared" si="28"/>
        <v>43.457665272777426</v>
      </c>
      <c r="G108" s="73">
        <f t="shared" si="26"/>
        <v>100</v>
      </c>
      <c r="H108" s="46"/>
    </row>
    <row r="109" spans="1:9" ht="48" thickBot="1">
      <c r="A109" s="22" t="s">
        <v>182</v>
      </c>
      <c r="B109" s="26" t="s">
        <v>130</v>
      </c>
      <c r="C109" s="1">
        <v>1050.9559999999999</v>
      </c>
      <c r="D109" s="84">
        <v>459.35</v>
      </c>
      <c r="E109" s="84">
        <v>459.35</v>
      </c>
      <c r="F109" s="49">
        <f t="shared" si="28"/>
        <v>43.70782411442535</v>
      </c>
      <c r="G109" s="73">
        <f t="shared" si="26"/>
        <v>100</v>
      </c>
      <c r="H109" s="47"/>
    </row>
    <row r="110" spans="1:9" ht="32.25" thickBot="1">
      <c r="A110" s="22" t="s">
        <v>182</v>
      </c>
      <c r="B110" s="26" t="s">
        <v>131</v>
      </c>
      <c r="C110" s="38">
        <v>22.3</v>
      </c>
      <c r="D110" s="1">
        <v>7.0620000000000003</v>
      </c>
      <c r="E110" s="1">
        <v>7.0620000000000003</v>
      </c>
      <c r="F110" s="49">
        <f>E110/C110*100</f>
        <v>31.668161434977577</v>
      </c>
      <c r="G110" s="73">
        <f t="shared" si="26"/>
        <v>100</v>
      </c>
      <c r="H110" s="47"/>
    </row>
    <row r="111" spans="1:9" ht="63.75" thickBot="1">
      <c r="A111" s="22" t="s">
        <v>183</v>
      </c>
      <c r="B111" s="26" t="s">
        <v>132</v>
      </c>
      <c r="C111" s="48">
        <v>235</v>
      </c>
      <c r="D111" s="5">
        <v>101.119</v>
      </c>
      <c r="E111" s="5">
        <v>101.119</v>
      </c>
      <c r="F111" s="49">
        <f t="shared" si="28"/>
        <v>43.029361702127659</v>
      </c>
      <c r="G111" s="73">
        <f t="shared" si="26"/>
        <v>100</v>
      </c>
      <c r="H111" s="46"/>
    </row>
    <row r="112" spans="1:9" ht="78" customHeight="1">
      <c r="A112" s="87" t="s">
        <v>184</v>
      </c>
      <c r="B112" s="99" t="s">
        <v>133</v>
      </c>
      <c r="C112" s="94">
        <v>2</v>
      </c>
      <c r="D112" s="94">
        <v>0</v>
      </c>
      <c r="E112" s="94">
        <v>0</v>
      </c>
      <c r="F112" s="103">
        <v>0</v>
      </c>
      <c r="G112" s="90"/>
      <c r="H112" s="46"/>
    </row>
    <row r="113" spans="1:8" ht="15.75">
      <c r="A113" s="88"/>
      <c r="B113" s="100"/>
      <c r="C113" s="102"/>
      <c r="D113" s="102"/>
      <c r="E113" s="102"/>
      <c r="F113" s="104"/>
      <c r="G113" s="106"/>
      <c r="H113" s="46"/>
    </row>
    <row r="114" spans="1:8" ht="16.5" thickBot="1">
      <c r="A114" s="89"/>
      <c r="B114" s="101"/>
      <c r="C114" s="95"/>
      <c r="D114" s="95"/>
      <c r="E114" s="95"/>
      <c r="F114" s="105"/>
      <c r="G114" s="91"/>
      <c r="H114" s="46"/>
    </row>
    <row r="115" spans="1:8" ht="48" thickBot="1">
      <c r="A115" s="22" t="s">
        <v>185</v>
      </c>
      <c r="B115" s="26" t="s">
        <v>134</v>
      </c>
      <c r="C115" s="5">
        <f>C116+C117</f>
        <v>1157.7149999999999</v>
      </c>
      <c r="D115" s="5">
        <f t="shared" ref="D115:E115" si="30">D116+D117</f>
        <v>599.31299999999999</v>
      </c>
      <c r="E115" s="5">
        <f t="shared" si="30"/>
        <v>599.31299999999999</v>
      </c>
      <c r="F115" s="49">
        <f t="shared" ref="F115:F126" si="31">E115/C115*100</f>
        <v>51.766885632474313</v>
      </c>
      <c r="G115" s="73">
        <f>E115/D115*100</f>
        <v>100</v>
      </c>
      <c r="H115" s="46"/>
    </row>
    <row r="116" spans="1:8" ht="111" thickBot="1">
      <c r="A116" s="22" t="s">
        <v>186</v>
      </c>
      <c r="B116" s="26" t="s">
        <v>135</v>
      </c>
      <c r="C116" s="1">
        <v>1155.7149999999999</v>
      </c>
      <c r="D116" s="1">
        <v>599.31299999999999</v>
      </c>
      <c r="E116" s="1">
        <v>599.31299999999999</v>
      </c>
      <c r="F116" s="49">
        <f t="shared" si="31"/>
        <v>51.8564698044068</v>
      </c>
      <c r="G116" s="73">
        <f>E116/D116*100</f>
        <v>100</v>
      </c>
      <c r="H116" s="47"/>
    </row>
    <row r="117" spans="1:8" ht="126.75" thickBot="1">
      <c r="A117" s="22" t="s">
        <v>187</v>
      </c>
      <c r="B117" s="26" t="s">
        <v>136</v>
      </c>
      <c r="C117" s="1">
        <v>2</v>
      </c>
      <c r="D117" s="1">
        <v>0</v>
      </c>
      <c r="E117" s="1">
        <v>0</v>
      </c>
      <c r="F117" s="49">
        <f t="shared" si="31"/>
        <v>0</v>
      </c>
      <c r="G117" s="73"/>
      <c r="H117" s="47"/>
    </row>
    <row r="118" spans="1:8" ht="32.25" thickBot="1">
      <c r="A118" s="22" t="s">
        <v>137</v>
      </c>
      <c r="B118" s="26" t="s">
        <v>129</v>
      </c>
      <c r="C118" s="5">
        <v>8.0000000000000002E-3</v>
      </c>
      <c r="D118" s="5">
        <v>8.0000000000000002E-3</v>
      </c>
      <c r="E118" s="5">
        <v>8.0000000000000002E-3</v>
      </c>
      <c r="F118" s="49">
        <f t="shared" si="31"/>
        <v>100</v>
      </c>
      <c r="G118" s="73">
        <f>E118/D118*100</f>
        <v>100</v>
      </c>
      <c r="H118" s="46"/>
    </row>
    <row r="119" spans="1:8" ht="166.5" customHeight="1" thickBot="1">
      <c r="A119" s="21" t="s">
        <v>188</v>
      </c>
      <c r="B119" s="7" t="s">
        <v>253</v>
      </c>
      <c r="C119" s="48">
        <f>C120+C126+C131</f>
        <v>14023.620999999999</v>
      </c>
      <c r="D119" s="48">
        <f t="shared" ref="D119:E119" si="32">D120+D126+D131</f>
        <v>11387.821</v>
      </c>
      <c r="E119" s="48">
        <f t="shared" si="32"/>
        <v>11387.821</v>
      </c>
      <c r="F119" s="49">
        <f t="shared" si="31"/>
        <v>81.204569062441152</v>
      </c>
      <c r="G119" s="73">
        <f>E119/D119*100</f>
        <v>100</v>
      </c>
      <c r="H119" s="46"/>
    </row>
    <row r="120" spans="1:8" ht="102.75" customHeight="1" thickBot="1">
      <c r="A120" s="22" t="s">
        <v>189</v>
      </c>
      <c r="B120" s="26" t="s">
        <v>138</v>
      </c>
      <c r="C120" s="48">
        <f>C121+C125</f>
        <v>1947.5710000000001</v>
      </c>
      <c r="D120" s="48">
        <f>D121</f>
        <v>781.09199999999998</v>
      </c>
      <c r="E120" s="48">
        <f>E121</f>
        <v>781.09199999999998</v>
      </c>
      <c r="F120" s="49">
        <f t="shared" si="31"/>
        <v>40.105957626191802</v>
      </c>
      <c r="G120" s="73">
        <f t="shared" ref="G120:G152" si="33">E120/D120*100</f>
        <v>100</v>
      </c>
      <c r="H120" s="46"/>
    </row>
    <row r="121" spans="1:8" ht="79.5" thickBot="1">
      <c r="A121" s="22" t="s">
        <v>190</v>
      </c>
      <c r="B121" s="26" t="s">
        <v>139</v>
      </c>
      <c r="C121" s="48">
        <f>C122+C123+C124</f>
        <v>1767.5710000000001</v>
      </c>
      <c r="D121" s="48">
        <f>D122+D123+D124+D125</f>
        <v>781.09199999999998</v>
      </c>
      <c r="E121" s="48">
        <f>E122+E123+E124+E125</f>
        <v>781.09199999999998</v>
      </c>
      <c r="F121" s="49">
        <f t="shared" si="31"/>
        <v>44.190134370839978</v>
      </c>
      <c r="G121" s="73">
        <f t="shared" si="33"/>
        <v>100</v>
      </c>
      <c r="H121" s="46"/>
    </row>
    <row r="122" spans="1:8" ht="16.5" thickBot="1">
      <c r="A122" s="22" t="s">
        <v>191</v>
      </c>
      <c r="B122" s="26" t="s">
        <v>140</v>
      </c>
      <c r="C122" s="38">
        <v>699.84199999999998</v>
      </c>
      <c r="D122" s="38">
        <v>189.79599999999999</v>
      </c>
      <c r="E122" s="38">
        <v>189.79599999999999</v>
      </c>
      <c r="F122" s="50">
        <f t="shared" si="31"/>
        <v>27.11983562003995</v>
      </c>
      <c r="G122" s="73">
        <f>E122/D122*100</f>
        <v>100</v>
      </c>
      <c r="H122" s="46"/>
    </row>
    <row r="123" spans="1:8" ht="84" customHeight="1" thickBot="1">
      <c r="A123" s="22" t="s">
        <v>192</v>
      </c>
      <c r="B123" s="26" t="s">
        <v>141</v>
      </c>
      <c r="C123" s="38">
        <v>975.43100000000004</v>
      </c>
      <c r="D123" s="1">
        <v>391.79599999999999</v>
      </c>
      <c r="E123" s="1">
        <v>391.79599999999999</v>
      </c>
      <c r="F123" s="50">
        <f t="shared" si="31"/>
        <v>40.166449497709216</v>
      </c>
      <c r="G123" s="74">
        <f t="shared" si="33"/>
        <v>100</v>
      </c>
      <c r="H123" s="46"/>
    </row>
    <row r="124" spans="1:8" ht="32.25" thickBot="1">
      <c r="A124" s="22" t="s">
        <v>193</v>
      </c>
      <c r="B124" s="26" t="s">
        <v>142</v>
      </c>
      <c r="C124" s="38">
        <v>92.298000000000002</v>
      </c>
      <c r="D124" s="38">
        <v>19.5</v>
      </c>
      <c r="E124" s="38">
        <v>19.5</v>
      </c>
      <c r="F124" s="50">
        <f t="shared" si="31"/>
        <v>21.127218357927582</v>
      </c>
      <c r="G124" s="74">
        <f t="shared" si="33"/>
        <v>100</v>
      </c>
      <c r="H124" s="46"/>
    </row>
    <row r="125" spans="1:8" ht="111" thickBot="1">
      <c r="A125" s="22" t="s">
        <v>143</v>
      </c>
      <c r="B125" s="26" t="s">
        <v>144</v>
      </c>
      <c r="C125" s="48">
        <v>180</v>
      </c>
      <c r="D125" s="48">
        <v>180</v>
      </c>
      <c r="E125" s="48">
        <v>180</v>
      </c>
      <c r="F125" s="49">
        <f t="shared" si="31"/>
        <v>100</v>
      </c>
      <c r="G125" s="73">
        <f t="shared" si="33"/>
        <v>100</v>
      </c>
      <c r="H125" s="46"/>
    </row>
    <row r="126" spans="1:8" ht="79.5" thickBot="1">
      <c r="A126" s="22" t="s">
        <v>194</v>
      </c>
      <c r="B126" s="26" t="s">
        <v>240</v>
      </c>
      <c r="C126" s="48">
        <f>C127+C130</f>
        <v>9567.0499999999993</v>
      </c>
      <c r="D126" s="48">
        <f t="shared" ref="D126:E126" si="34">D127+D130</f>
        <v>8097.7289999999994</v>
      </c>
      <c r="E126" s="48">
        <f t="shared" si="34"/>
        <v>8097.7289999999994</v>
      </c>
      <c r="F126" s="49">
        <f t="shared" si="31"/>
        <v>84.641859298320796</v>
      </c>
      <c r="G126" s="73">
        <f t="shared" si="33"/>
        <v>100</v>
      </c>
      <c r="H126" s="46"/>
    </row>
    <row r="127" spans="1:8" ht="111" thickBot="1">
      <c r="A127" s="22" t="s">
        <v>195</v>
      </c>
      <c r="B127" s="26" t="s">
        <v>145</v>
      </c>
      <c r="C127" s="1">
        <f>C128+C129</f>
        <v>6482.9110000000001</v>
      </c>
      <c r="D127" s="1">
        <f t="shared" ref="D127:E127" si="35">D128+D129</f>
        <v>5777.1569999999992</v>
      </c>
      <c r="E127" s="1">
        <f t="shared" si="35"/>
        <v>5777.1569999999992</v>
      </c>
      <c r="F127" s="49">
        <f t="shared" ref="F127:F147" si="36">E127/C127*100</f>
        <v>89.113625036654042</v>
      </c>
      <c r="G127" s="73">
        <f t="shared" si="33"/>
        <v>100</v>
      </c>
      <c r="H127" s="47"/>
    </row>
    <row r="128" spans="1:8" ht="63.75" thickBot="1">
      <c r="A128" s="54" t="s">
        <v>196</v>
      </c>
      <c r="B128" s="26" t="s">
        <v>146</v>
      </c>
      <c r="C128" s="38">
        <v>459.84</v>
      </c>
      <c r="D128" s="1">
        <v>229.739</v>
      </c>
      <c r="E128" s="1">
        <v>229.739</v>
      </c>
      <c r="F128" s="49">
        <f t="shared" si="36"/>
        <v>49.9606384829506</v>
      </c>
      <c r="G128" s="73">
        <f t="shared" si="33"/>
        <v>100</v>
      </c>
      <c r="H128" s="47"/>
    </row>
    <row r="129" spans="1:8" ht="63.75" thickBot="1">
      <c r="A129" s="54" t="s">
        <v>230</v>
      </c>
      <c r="B129" s="26" t="s">
        <v>231</v>
      </c>
      <c r="C129" s="70">
        <v>6023.0709999999999</v>
      </c>
      <c r="D129" s="38">
        <v>5547.4179999999997</v>
      </c>
      <c r="E129" s="38">
        <v>5547.4179999999997</v>
      </c>
      <c r="F129" s="49">
        <f t="shared" si="36"/>
        <v>92.102815988720693</v>
      </c>
      <c r="G129" s="73">
        <f t="shared" si="33"/>
        <v>100</v>
      </c>
      <c r="H129" s="47"/>
    </row>
    <row r="130" spans="1:8" ht="158.25" thickBot="1">
      <c r="A130" s="68" t="s">
        <v>257</v>
      </c>
      <c r="B130" s="69" t="s">
        <v>256</v>
      </c>
      <c r="C130" s="70">
        <v>3084.1390000000001</v>
      </c>
      <c r="D130" s="38">
        <v>2320.5720000000001</v>
      </c>
      <c r="E130" s="38">
        <v>2320.5720000000001</v>
      </c>
      <c r="F130" s="49">
        <f t="shared" si="36"/>
        <v>75.242134028330113</v>
      </c>
      <c r="G130" s="73">
        <f t="shared" si="33"/>
        <v>100</v>
      </c>
      <c r="H130" s="47"/>
    </row>
    <row r="131" spans="1:8" ht="32.25" thickBot="1">
      <c r="A131" s="68" t="s">
        <v>259</v>
      </c>
      <c r="B131" s="7" t="s">
        <v>258</v>
      </c>
      <c r="C131" s="72">
        <v>2509</v>
      </c>
      <c r="D131" s="72">
        <v>2509</v>
      </c>
      <c r="E131" s="72">
        <v>2509</v>
      </c>
      <c r="F131" s="58">
        <f t="shared" si="36"/>
        <v>100</v>
      </c>
      <c r="G131" s="73">
        <f t="shared" si="33"/>
        <v>100</v>
      </c>
      <c r="H131" s="47"/>
    </row>
    <row r="132" spans="1:8" ht="126.75" thickBot="1">
      <c r="A132" s="21" t="s">
        <v>226</v>
      </c>
      <c r="B132" s="7" t="s">
        <v>242</v>
      </c>
      <c r="C132" s="48">
        <f>C133+C137+C136</f>
        <v>7554.16</v>
      </c>
      <c r="D132" s="5">
        <f>D133+D137+D136</f>
        <v>7431.8550000000005</v>
      </c>
      <c r="E132" s="5">
        <f>E133+E137+E136</f>
        <v>7431.8550000000005</v>
      </c>
      <c r="F132" s="49">
        <f t="shared" si="36"/>
        <v>98.380958306416616</v>
      </c>
      <c r="G132" s="73">
        <f t="shared" si="33"/>
        <v>100</v>
      </c>
      <c r="H132" s="46"/>
    </row>
    <row r="133" spans="1:8" ht="95.25" thickBot="1">
      <c r="A133" s="22" t="s">
        <v>197</v>
      </c>
      <c r="B133" s="26" t="s">
        <v>241</v>
      </c>
      <c r="C133" s="5">
        <f>C134</f>
        <v>1905.127</v>
      </c>
      <c r="D133" s="5">
        <f t="shared" ref="D133:E134" si="37">D134</f>
        <v>1782.8219999999999</v>
      </c>
      <c r="E133" s="5">
        <f t="shared" si="37"/>
        <v>1782.8219999999999</v>
      </c>
      <c r="F133" s="49">
        <f t="shared" si="36"/>
        <v>93.580218011712603</v>
      </c>
      <c r="G133" s="73">
        <f t="shared" si="33"/>
        <v>100</v>
      </c>
      <c r="H133" s="46"/>
    </row>
    <row r="134" spans="1:8" ht="79.5" thickBot="1">
      <c r="A134" s="22" t="s">
        <v>198</v>
      </c>
      <c r="B134" s="26" t="s">
        <v>147</v>
      </c>
      <c r="C134" s="1">
        <f>C135</f>
        <v>1905.127</v>
      </c>
      <c r="D134" s="1">
        <f t="shared" si="37"/>
        <v>1782.8219999999999</v>
      </c>
      <c r="E134" s="1">
        <f t="shared" si="37"/>
        <v>1782.8219999999999</v>
      </c>
      <c r="F134" s="49">
        <f t="shared" si="36"/>
        <v>93.580218011712603</v>
      </c>
      <c r="G134" s="73">
        <f t="shared" si="33"/>
        <v>100</v>
      </c>
      <c r="H134" s="47"/>
    </row>
    <row r="135" spans="1:8" ht="111" thickBot="1">
      <c r="A135" s="22" t="s">
        <v>199</v>
      </c>
      <c r="B135" s="26" t="s">
        <v>148</v>
      </c>
      <c r="C135" s="1">
        <v>1905.127</v>
      </c>
      <c r="D135" s="1">
        <v>1782.8219999999999</v>
      </c>
      <c r="E135" s="1">
        <v>1782.8219999999999</v>
      </c>
      <c r="F135" s="49">
        <f t="shared" si="36"/>
        <v>93.580218011712603</v>
      </c>
      <c r="G135" s="73">
        <f t="shared" si="33"/>
        <v>100</v>
      </c>
      <c r="H135" s="47"/>
    </row>
    <row r="136" spans="1:8" ht="291.75" customHeight="1" thickBot="1">
      <c r="A136" s="68" t="s">
        <v>261</v>
      </c>
      <c r="B136" s="26" t="s">
        <v>260</v>
      </c>
      <c r="C136" s="1">
        <v>385.875</v>
      </c>
      <c r="D136" s="1">
        <v>385.875</v>
      </c>
      <c r="E136" s="1">
        <v>385.875</v>
      </c>
      <c r="F136" s="49">
        <f t="shared" si="36"/>
        <v>100</v>
      </c>
      <c r="G136" s="73">
        <f t="shared" si="33"/>
        <v>100</v>
      </c>
      <c r="H136" s="47"/>
    </row>
    <row r="137" spans="1:8" ht="101.25" thickBot="1">
      <c r="A137" s="22" t="s">
        <v>200</v>
      </c>
      <c r="B137" s="4" t="s">
        <v>243</v>
      </c>
      <c r="C137" s="5">
        <f>C138</f>
        <v>5263.1580000000004</v>
      </c>
      <c r="D137" s="5">
        <f t="shared" ref="D137:E138" si="38">D138</f>
        <v>5263.1580000000004</v>
      </c>
      <c r="E137" s="5">
        <f t="shared" si="38"/>
        <v>5263.1580000000004</v>
      </c>
      <c r="F137" s="49">
        <f t="shared" si="36"/>
        <v>100</v>
      </c>
      <c r="G137" s="73">
        <f t="shared" si="33"/>
        <v>100</v>
      </c>
      <c r="H137" s="46"/>
    </row>
    <row r="138" spans="1:8" ht="60.75" thickBot="1">
      <c r="A138" s="22" t="s">
        <v>201</v>
      </c>
      <c r="B138" s="15" t="s">
        <v>147</v>
      </c>
      <c r="C138" s="1">
        <f>C139</f>
        <v>5263.1580000000004</v>
      </c>
      <c r="D138" s="1">
        <f t="shared" si="38"/>
        <v>5263.1580000000004</v>
      </c>
      <c r="E138" s="1">
        <f t="shared" si="38"/>
        <v>5263.1580000000004</v>
      </c>
      <c r="F138" s="49">
        <f t="shared" si="36"/>
        <v>100</v>
      </c>
      <c r="G138" s="73">
        <f t="shared" si="33"/>
        <v>100</v>
      </c>
      <c r="H138" s="47"/>
    </row>
    <row r="139" spans="1:8" ht="205.5" thickBot="1">
      <c r="A139" s="22" t="s">
        <v>149</v>
      </c>
      <c r="B139" s="26" t="s">
        <v>150</v>
      </c>
      <c r="C139" s="1">
        <v>5263.1580000000004</v>
      </c>
      <c r="D139" s="1">
        <v>5263.1580000000004</v>
      </c>
      <c r="E139" s="1">
        <v>5263.1580000000004</v>
      </c>
      <c r="F139" s="49">
        <f t="shared" si="36"/>
        <v>100</v>
      </c>
      <c r="G139" s="73">
        <f t="shared" si="33"/>
        <v>100</v>
      </c>
      <c r="H139" s="47"/>
    </row>
    <row r="140" spans="1:8" ht="95.25" thickBot="1">
      <c r="A140" s="21" t="s">
        <v>202</v>
      </c>
      <c r="B140" s="7" t="s">
        <v>244</v>
      </c>
      <c r="C140" s="5">
        <f>C142</f>
        <v>1265.211</v>
      </c>
      <c r="D140" s="5">
        <f t="shared" ref="D140:E140" si="39">D142</f>
        <v>266.27</v>
      </c>
      <c r="E140" s="5">
        <f t="shared" si="39"/>
        <v>266.27</v>
      </c>
      <c r="F140" s="49">
        <f t="shared" si="36"/>
        <v>21.045501501330609</v>
      </c>
      <c r="G140" s="73">
        <f t="shared" si="33"/>
        <v>100</v>
      </c>
      <c r="H140" s="46"/>
    </row>
    <row r="141" spans="1:8" ht="79.5" thickBot="1">
      <c r="A141" s="22" t="s">
        <v>203</v>
      </c>
      <c r="B141" s="26" t="s">
        <v>245</v>
      </c>
      <c r="C141" s="5">
        <f>C142</f>
        <v>1265.211</v>
      </c>
      <c r="D141" s="5">
        <f t="shared" ref="D141:E141" si="40">D142</f>
        <v>266.27</v>
      </c>
      <c r="E141" s="5">
        <f t="shared" si="40"/>
        <v>266.27</v>
      </c>
      <c r="F141" s="49">
        <f t="shared" si="36"/>
        <v>21.045501501330609</v>
      </c>
      <c r="G141" s="73">
        <f t="shared" si="33"/>
        <v>100</v>
      </c>
      <c r="H141" s="46"/>
    </row>
    <row r="142" spans="1:8" ht="111" thickBot="1">
      <c r="A142" s="22" t="s">
        <v>204</v>
      </c>
      <c r="B142" s="26" t="s">
        <v>151</v>
      </c>
      <c r="C142" s="5">
        <f>C143+C144+C145</f>
        <v>1265.211</v>
      </c>
      <c r="D142" s="48">
        <f t="shared" ref="D142:E142" si="41">D143+D144+D145</f>
        <v>266.27</v>
      </c>
      <c r="E142" s="48">
        <f t="shared" si="41"/>
        <v>266.27</v>
      </c>
      <c r="F142" s="49">
        <f t="shared" si="36"/>
        <v>21.045501501330609</v>
      </c>
      <c r="G142" s="73">
        <f t="shared" si="33"/>
        <v>100</v>
      </c>
      <c r="H142" s="46"/>
    </row>
    <row r="143" spans="1:8" ht="95.25" thickBot="1">
      <c r="A143" s="22" t="s">
        <v>205</v>
      </c>
      <c r="B143" s="26" t="s">
        <v>152</v>
      </c>
      <c r="C143" s="38">
        <v>197.5</v>
      </c>
      <c r="D143" s="38">
        <v>21.45</v>
      </c>
      <c r="E143" s="38">
        <v>21.45</v>
      </c>
      <c r="F143" s="50">
        <f t="shared" si="36"/>
        <v>10.860759493670885</v>
      </c>
      <c r="G143" s="73">
        <f t="shared" si="33"/>
        <v>100</v>
      </c>
      <c r="H143" s="47"/>
    </row>
    <row r="144" spans="1:8" ht="48" thickBot="1">
      <c r="A144" s="22" t="s">
        <v>206</v>
      </c>
      <c r="B144" s="26" t="s">
        <v>153</v>
      </c>
      <c r="C144" s="38">
        <v>967.71100000000001</v>
      </c>
      <c r="D144" s="38">
        <v>244.82</v>
      </c>
      <c r="E144" s="38">
        <v>244.82</v>
      </c>
      <c r="F144" s="50">
        <f t="shared" si="36"/>
        <v>25.29887538738322</v>
      </c>
      <c r="G144" s="73">
        <f t="shared" si="33"/>
        <v>100</v>
      </c>
      <c r="H144" s="46"/>
    </row>
    <row r="145" spans="1:8" ht="95.25" thickBot="1">
      <c r="A145" s="22" t="s">
        <v>207</v>
      </c>
      <c r="B145" s="26" t="s">
        <v>154</v>
      </c>
      <c r="C145" s="38">
        <v>100</v>
      </c>
      <c r="D145" s="1">
        <v>0</v>
      </c>
      <c r="E145" s="1">
        <v>0</v>
      </c>
      <c r="F145" s="50">
        <f t="shared" si="36"/>
        <v>0</v>
      </c>
      <c r="G145" s="73" t="e">
        <f t="shared" si="33"/>
        <v>#DIV/0!</v>
      </c>
      <c r="H145" s="46"/>
    </row>
    <row r="146" spans="1:8" ht="111" thickBot="1">
      <c r="A146" s="21" t="s">
        <v>208</v>
      </c>
      <c r="B146" s="7" t="s">
        <v>246</v>
      </c>
      <c r="C146" s="48">
        <f>C147+C150+C153+C157</f>
        <v>17</v>
      </c>
      <c r="D146" s="48">
        <f t="shared" ref="D146:E146" si="42">D147+D150+D153+D157</f>
        <v>10</v>
      </c>
      <c r="E146" s="48">
        <f t="shared" si="42"/>
        <v>10</v>
      </c>
      <c r="F146" s="50">
        <f t="shared" si="36"/>
        <v>58.82352941176471</v>
      </c>
      <c r="G146" s="73">
        <f t="shared" si="33"/>
        <v>100</v>
      </c>
      <c r="H146" s="46"/>
    </row>
    <row r="147" spans="1:8" ht="111" thickBot="1">
      <c r="A147" s="22" t="s">
        <v>209</v>
      </c>
      <c r="B147" s="26" t="s">
        <v>155</v>
      </c>
      <c r="C147" s="48">
        <f>C148</f>
        <v>7</v>
      </c>
      <c r="D147" s="48">
        <f t="shared" ref="D147:E147" si="43">D148</f>
        <v>7</v>
      </c>
      <c r="E147" s="48">
        <f t="shared" si="43"/>
        <v>7</v>
      </c>
      <c r="F147" s="50">
        <f t="shared" si="36"/>
        <v>100</v>
      </c>
      <c r="G147" s="73">
        <f t="shared" si="33"/>
        <v>100</v>
      </c>
      <c r="H147" s="46"/>
    </row>
    <row r="148" spans="1:8" ht="142.5" thickBot="1">
      <c r="A148" s="22" t="s">
        <v>210</v>
      </c>
      <c r="B148" s="26" t="s">
        <v>156</v>
      </c>
      <c r="C148" s="38">
        <f>C149</f>
        <v>7</v>
      </c>
      <c r="D148" s="38">
        <f t="shared" ref="D148:E148" si="44">D149</f>
        <v>7</v>
      </c>
      <c r="E148" s="38">
        <f t="shared" si="44"/>
        <v>7</v>
      </c>
      <c r="F148" s="50">
        <f t="shared" ref="F148:F152" si="45">E148/C148*100</f>
        <v>100</v>
      </c>
      <c r="G148" s="73">
        <f t="shared" si="33"/>
        <v>100</v>
      </c>
      <c r="H148" s="47"/>
    </row>
    <row r="149" spans="1:8" ht="63.75" thickBot="1">
      <c r="A149" s="22" t="s">
        <v>211</v>
      </c>
      <c r="B149" s="26" t="s">
        <v>157</v>
      </c>
      <c r="C149" s="38">
        <v>7</v>
      </c>
      <c r="D149" s="38">
        <v>7</v>
      </c>
      <c r="E149" s="38">
        <v>7</v>
      </c>
      <c r="F149" s="50">
        <f t="shared" si="45"/>
        <v>100</v>
      </c>
      <c r="G149" s="73">
        <f t="shared" si="33"/>
        <v>100</v>
      </c>
      <c r="H149" s="47"/>
    </row>
    <row r="150" spans="1:8" ht="72.75" thickBot="1">
      <c r="A150" s="22" t="s">
        <v>212</v>
      </c>
      <c r="B150" s="4" t="s">
        <v>247</v>
      </c>
      <c r="C150" s="48">
        <f>C151</f>
        <v>3</v>
      </c>
      <c r="D150" s="48">
        <f t="shared" ref="D150:E150" si="46">D151</f>
        <v>3</v>
      </c>
      <c r="E150" s="48">
        <f t="shared" si="46"/>
        <v>3</v>
      </c>
      <c r="F150" s="50">
        <f t="shared" si="45"/>
        <v>100</v>
      </c>
      <c r="G150" s="73">
        <f t="shared" si="33"/>
        <v>100</v>
      </c>
      <c r="H150" s="46"/>
    </row>
    <row r="151" spans="1:8" ht="75.75" thickBot="1">
      <c r="A151" s="22" t="s">
        <v>213</v>
      </c>
      <c r="B151" s="15" t="s">
        <v>158</v>
      </c>
      <c r="C151" s="38">
        <f>C152</f>
        <v>3</v>
      </c>
      <c r="D151" s="38">
        <f t="shared" ref="D151:E151" si="47">D152</f>
        <v>3</v>
      </c>
      <c r="E151" s="38">
        <f t="shared" si="47"/>
        <v>3</v>
      </c>
      <c r="F151" s="50">
        <f t="shared" si="45"/>
        <v>100</v>
      </c>
      <c r="G151" s="73">
        <f t="shared" si="33"/>
        <v>100</v>
      </c>
      <c r="H151" s="47"/>
    </row>
    <row r="152" spans="1:8" ht="60.75" thickBot="1">
      <c r="A152" s="22" t="s">
        <v>214</v>
      </c>
      <c r="B152" s="15" t="s">
        <v>159</v>
      </c>
      <c r="C152" s="38">
        <v>3</v>
      </c>
      <c r="D152" s="38">
        <v>3</v>
      </c>
      <c r="E152" s="38">
        <v>3</v>
      </c>
      <c r="F152" s="50">
        <f t="shared" si="45"/>
        <v>100</v>
      </c>
      <c r="G152" s="73">
        <f t="shared" si="33"/>
        <v>100</v>
      </c>
      <c r="H152" s="47"/>
    </row>
    <row r="153" spans="1:8" ht="69" customHeight="1">
      <c r="A153" s="31"/>
      <c r="B153" s="92" t="s">
        <v>248</v>
      </c>
      <c r="C153" s="94">
        <f>C155</f>
        <v>3</v>
      </c>
      <c r="D153" s="94">
        <f t="shared" ref="D153:E153" si="48">D155</f>
        <v>0</v>
      </c>
      <c r="E153" s="94">
        <f t="shared" si="48"/>
        <v>0</v>
      </c>
      <c r="F153" s="96">
        <v>0</v>
      </c>
      <c r="G153" s="90">
        <v>0</v>
      </c>
      <c r="H153" s="46"/>
    </row>
    <row r="154" spans="1:8" ht="16.5" thickBot="1">
      <c r="A154" s="22" t="s">
        <v>215</v>
      </c>
      <c r="B154" s="93"/>
      <c r="C154" s="95"/>
      <c r="D154" s="95"/>
      <c r="E154" s="95"/>
      <c r="F154" s="97"/>
      <c r="G154" s="91"/>
      <c r="H154" s="46"/>
    </row>
    <row r="155" spans="1:8" ht="45.75" thickBot="1">
      <c r="A155" s="22" t="s">
        <v>216</v>
      </c>
      <c r="B155" s="15" t="s">
        <v>160</v>
      </c>
      <c r="C155" s="38">
        <f>C156</f>
        <v>3</v>
      </c>
      <c r="D155" s="38">
        <f t="shared" ref="D155:E155" si="49">D156</f>
        <v>0</v>
      </c>
      <c r="E155" s="38">
        <f t="shared" si="49"/>
        <v>0</v>
      </c>
      <c r="F155" s="50">
        <v>0</v>
      </c>
      <c r="G155" s="74">
        <v>0</v>
      </c>
      <c r="H155" s="47"/>
    </row>
    <row r="156" spans="1:8" ht="30.75" thickBot="1">
      <c r="A156" s="22" t="s">
        <v>217</v>
      </c>
      <c r="B156" s="15" t="s">
        <v>161</v>
      </c>
      <c r="C156" s="38">
        <v>3</v>
      </c>
      <c r="D156" s="38">
        <v>0</v>
      </c>
      <c r="E156" s="38">
        <v>0</v>
      </c>
      <c r="F156" s="50">
        <v>0</v>
      </c>
      <c r="G156" s="74">
        <v>0</v>
      </c>
      <c r="H156" s="47"/>
    </row>
    <row r="157" spans="1:8" ht="69" customHeight="1">
      <c r="A157" s="31"/>
      <c r="B157" s="92" t="s">
        <v>249</v>
      </c>
      <c r="C157" s="94">
        <f>C159</f>
        <v>4</v>
      </c>
      <c r="D157" s="94">
        <f t="shared" ref="D157:E157" si="50">D159</f>
        <v>0</v>
      </c>
      <c r="E157" s="94">
        <f t="shared" si="50"/>
        <v>0</v>
      </c>
      <c r="F157" s="96">
        <f>E157/C157*100</f>
        <v>0</v>
      </c>
      <c r="G157" s="90" t="e">
        <f>E157/D157*100</f>
        <v>#DIV/0!</v>
      </c>
      <c r="H157" s="46"/>
    </row>
    <row r="158" spans="1:8" ht="16.5" thickBot="1">
      <c r="A158" s="22" t="s">
        <v>218</v>
      </c>
      <c r="B158" s="93"/>
      <c r="C158" s="95"/>
      <c r="D158" s="95"/>
      <c r="E158" s="95"/>
      <c r="F158" s="97"/>
      <c r="G158" s="91"/>
      <c r="H158" s="46"/>
    </row>
    <row r="159" spans="1:8" ht="60.75" thickBot="1">
      <c r="A159" s="22" t="s">
        <v>219</v>
      </c>
      <c r="B159" s="15" t="s">
        <v>162</v>
      </c>
      <c r="C159" s="38">
        <f>C160</f>
        <v>4</v>
      </c>
      <c r="D159" s="38">
        <f t="shared" ref="D159:E159" si="51">D160</f>
        <v>0</v>
      </c>
      <c r="E159" s="38">
        <f t="shared" si="51"/>
        <v>0</v>
      </c>
      <c r="F159" s="50">
        <f>E159/C159*100</f>
        <v>0</v>
      </c>
      <c r="G159" s="74" t="e">
        <f>E159/D159*100</f>
        <v>#DIV/0!</v>
      </c>
      <c r="H159" s="47"/>
    </row>
    <row r="160" spans="1:8" ht="45.75" thickBot="1">
      <c r="A160" s="22" t="s">
        <v>220</v>
      </c>
      <c r="B160" s="15" t="s">
        <v>163</v>
      </c>
      <c r="C160" s="38">
        <v>4</v>
      </c>
      <c r="D160" s="38">
        <v>0</v>
      </c>
      <c r="E160" s="38">
        <v>0</v>
      </c>
      <c r="F160" s="50">
        <f>E160/C160*100</f>
        <v>0</v>
      </c>
      <c r="G160" s="74" t="e">
        <f>E160/D160*100</f>
        <v>#DIV/0!</v>
      </c>
      <c r="H160" s="47"/>
    </row>
    <row r="161" spans="1:8" ht="95.25" thickBot="1">
      <c r="A161" s="21" t="s">
        <v>221</v>
      </c>
      <c r="B161" s="7" t="s">
        <v>250</v>
      </c>
      <c r="C161" s="5">
        <f>C162</f>
        <v>5468.3050000000003</v>
      </c>
      <c r="D161" s="5">
        <f t="shared" ref="D161:E161" si="52">D162</f>
        <v>0</v>
      </c>
      <c r="E161" s="5">
        <f t="shared" si="52"/>
        <v>0</v>
      </c>
      <c r="F161" s="49">
        <v>0</v>
      </c>
      <c r="G161" s="73">
        <v>0</v>
      </c>
      <c r="H161" s="46"/>
    </row>
    <row r="162" spans="1:8" ht="63.75" thickBot="1">
      <c r="A162" s="22" t="s">
        <v>222</v>
      </c>
      <c r="B162" s="26" t="s">
        <v>251</v>
      </c>
      <c r="C162" s="1">
        <f>C163</f>
        <v>5468.3050000000003</v>
      </c>
      <c r="D162" s="1">
        <f t="shared" ref="D162:E162" si="53">D163</f>
        <v>0</v>
      </c>
      <c r="E162" s="1">
        <f t="shared" si="53"/>
        <v>0</v>
      </c>
      <c r="F162" s="50">
        <v>0</v>
      </c>
      <c r="G162" s="74">
        <v>0</v>
      </c>
      <c r="H162" s="47"/>
    </row>
    <row r="163" spans="1:8" ht="63.75" thickBot="1">
      <c r="A163" s="22">
        <v>610100000</v>
      </c>
      <c r="B163" s="26" t="s">
        <v>164</v>
      </c>
      <c r="C163" s="1">
        <f>C165+C164</f>
        <v>5468.3050000000003</v>
      </c>
      <c r="D163" s="1">
        <f t="shared" ref="D163:E163" si="54">D165</f>
        <v>0</v>
      </c>
      <c r="E163" s="1">
        <f t="shared" si="54"/>
        <v>0</v>
      </c>
      <c r="F163" s="50">
        <v>0</v>
      </c>
      <c r="G163" s="74">
        <v>0</v>
      </c>
      <c r="H163" s="47"/>
    </row>
    <row r="164" spans="1:8" ht="79.5" thickBot="1">
      <c r="A164" s="68" t="s">
        <v>263</v>
      </c>
      <c r="B164" s="26" t="s">
        <v>262</v>
      </c>
      <c r="C164" s="1">
        <v>215.56399999999999</v>
      </c>
      <c r="D164" s="1">
        <v>0</v>
      </c>
      <c r="E164" s="1">
        <v>0</v>
      </c>
      <c r="F164" s="50">
        <v>0</v>
      </c>
      <c r="G164" s="74">
        <v>0</v>
      </c>
      <c r="H164" s="47"/>
    </row>
    <row r="165" spans="1:8" ht="48" thickBot="1">
      <c r="A165" s="22" t="s">
        <v>165</v>
      </c>
      <c r="B165" s="26" t="s">
        <v>166</v>
      </c>
      <c r="C165" s="71">
        <v>5252.741</v>
      </c>
      <c r="D165" s="1">
        <v>0</v>
      </c>
      <c r="E165" s="1">
        <v>0</v>
      </c>
      <c r="F165" s="50">
        <v>0</v>
      </c>
      <c r="G165" s="74">
        <v>0</v>
      </c>
      <c r="H165" s="47"/>
    </row>
    <row r="166" spans="1:8" ht="87" thickBot="1">
      <c r="A166" s="21" t="s">
        <v>223</v>
      </c>
      <c r="B166" s="4" t="s">
        <v>252</v>
      </c>
      <c r="C166" s="48">
        <f>C167+C169</f>
        <v>3006.4939999999997</v>
      </c>
      <c r="D166" s="5">
        <f t="shared" ref="D166:E166" si="55">D167</f>
        <v>0</v>
      </c>
      <c r="E166" s="5">
        <f t="shared" si="55"/>
        <v>0</v>
      </c>
      <c r="F166" s="49">
        <v>0</v>
      </c>
      <c r="G166" s="73">
        <v>0</v>
      </c>
      <c r="H166" s="46"/>
    </row>
    <row r="167" spans="1:8" ht="44.25" thickBot="1">
      <c r="A167" s="22" t="s">
        <v>224</v>
      </c>
      <c r="B167" s="4" t="s">
        <v>167</v>
      </c>
      <c r="C167" s="1">
        <f>C168</f>
        <v>2298.944</v>
      </c>
      <c r="D167" s="1">
        <f t="shared" ref="D167:E167" si="56">D168</f>
        <v>0</v>
      </c>
      <c r="E167" s="1">
        <f t="shared" si="56"/>
        <v>0</v>
      </c>
      <c r="F167" s="50">
        <v>0</v>
      </c>
      <c r="G167" s="74">
        <v>0</v>
      </c>
      <c r="H167" s="47"/>
    </row>
    <row r="168" spans="1:8" ht="60.75" thickBot="1">
      <c r="A168" s="22" t="s">
        <v>225</v>
      </c>
      <c r="B168" s="15" t="s">
        <v>168</v>
      </c>
      <c r="C168" s="1">
        <v>2298.944</v>
      </c>
      <c r="D168" s="1">
        <f t="shared" ref="D168:E168" si="57">D170</f>
        <v>0</v>
      </c>
      <c r="E168" s="1">
        <f t="shared" si="57"/>
        <v>0</v>
      </c>
      <c r="F168" s="50">
        <v>0</v>
      </c>
      <c r="G168" s="74">
        <v>0</v>
      </c>
      <c r="H168" s="47"/>
    </row>
    <row r="169" spans="1:8" ht="81" customHeight="1" thickBot="1">
      <c r="A169" s="54" t="s">
        <v>233</v>
      </c>
      <c r="B169" s="57" t="s">
        <v>232</v>
      </c>
      <c r="C169" s="38">
        <v>707.55</v>
      </c>
      <c r="D169" s="1">
        <v>0</v>
      </c>
      <c r="E169" s="1">
        <v>0</v>
      </c>
      <c r="F169" s="50">
        <v>0</v>
      </c>
      <c r="G169" s="74">
        <v>0</v>
      </c>
      <c r="H169" s="47"/>
    </row>
    <row r="170" spans="1:8" ht="52.5" customHeight="1" thickBot="1">
      <c r="A170" s="54" t="s">
        <v>169</v>
      </c>
      <c r="B170" s="15" t="s">
        <v>170</v>
      </c>
      <c r="C170" s="1">
        <v>2404.9409999999998</v>
      </c>
      <c r="D170" s="1">
        <v>0</v>
      </c>
      <c r="E170" s="1">
        <v>0</v>
      </c>
      <c r="F170" s="50">
        <v>0</v>
      </c>
      <c r="G170" s="74">
        <v>0</v>
      </c>
      <c r="H170" s="47"/>
    </row>
    <row r="171" spans="1:8" ht="63.75" thickBot="1">
      <c r="A171" s="21">
        <v>9900000000</v>
      </c>
      <c r="B171" s="7" t="s">
        <v>171</v>
      </c>
      <c r="C171" s="48">
        <v>5</v>
      </c>
      <c r="D171" s="5">
        <v>0</v>
      </c>
      <c r="E171" s="5">
        <v>0</v>
      </c>
      <c r="F171" s="49">
        <v>0</v>
      </c>
      <c r="G171" s="73">
        <v>0</v>
      </c>
      <c r="H171" s="46"/>
    </row>
    <row r="172" spans="1:8" ht="16.5" thickBot="1">
      <c r="A172" s="22">
        <v>9920000000</v>
      </c>
      <c r="B172" s="26" t="s">
        <v>80</v>
      </c>
      <c r="C172" s="38">
        <v>5</v>
      </c>
      <c r="D172" s="5">
        <v>0</v>
      </c>
      <c r="E172" s="5">
        <v>0</v>
      </c>
      <c r="F172" s="49">
        <v>0</v>
      </c>
      <c r="G172" s="73">
        <v>0</v>
      </c>
      <c r="H172" s="46"/>
    </row>
    <row r="173" spans="1:8" ht="32.25" thickBot="1">
      <c r="A173" s="22">
        <v>9920022800</v>
      </c>
      <c r="B173" s="26" t="s">
        <v>172</v>
      </c>
      <c r="C173" s="38">
        <v>5</v>
      </c>
      <c r="D173" s="5">
        <v>0</v>
      </c>
      <c r="E173" s="5">
        <v>0</v>
      </c>
      <c r="F173" s="49">
        <v>0</v>
      </c>
      <c r="G173" s="73">
        <v>0</v>
      </c>
      <c r="H173" s="46"/>
    </row>
    <row r="174" spans="1:8" ht="16.5" thickBot="1">
      <c r="A174" s="32" t="s">
        <v>173</v>
      </c>
      <c r="B174" s="27"/>
      <c r="C174" s="58">
        <f>C166+C161+C146+C140+C132+C119+C103+C172</f>
        <v>37548.567999999999</v>
      </c>
      <c r="D174" s="25">
        <f>D103+D119+D132+D140+D146+D161+D166</f>
        <v>22198.521000000001</v>
      </c>
      <c r="E174" s="25">
        <f>E103+E119+E132+E140+E146+E161+E166</f>
        <v>22198.521000000001</v>
      </c>
      <c r="F174" s="49">
        <v>14.8</v>
      </c>
      <c r="G174" s="73">
        <v>100</v>
      </c>
      <c r="H174" s="46"/>
    </row>
    <row r="175" spans="1:8">
      <c r="A175" s="2"/>
    </row>
  </sheetData>
  <mergeCells count="32">
    <mergeCell ref="E97:G97"/>
    <mergeCell ref="E1:G1"/>
    <mergeCell ref="B112:B114"/>
    <mergeCell ref="D112:D114"/>
    <mergeCell ref="E112:E114"/>
    <mergeCell ref="F112:F114"/>
    <mergeCell ref="C112:C114"/>
    <mergeCell ref="F73:I73"/>
    <mergeCell ref="A2:G2"/>
    <mergeCell ref="G112:G114"/>
    <mergeCell ref="A5:A6"/>
    <mergeCell ref="B5:B6"/>
    <mergeCell ref="C5:D5"/>
    <mergeCell ref="E5:E6"/>
    <mergeCell ref="F5:F6"/>
    <mergeCell ref="G5:G6"/>
    <mergeCell ref="G76:I76"/>
    <mergeCell ref="A74:G74"/>
    <mergeCell ref="A99:G99"/>
    <mergeCell ref="A112:A114"/>
    <mergeCell ref="G157:G158"/>
    <mergeCell ref="B153:B154"/>
    <mergeCell ref="C153:C154"/>
    <mergeCell ref="D153:D154"/>
    <mergeCell ref="E153:E154"/>
    <mergeCell ref="F153:F154"/>
    <mergeCell ref="G153:G154"/>
    <mergeCell ref="B157:B158"/>
    <mergeCell ref="C157:C158"/>
    <mergeCell ref="D157:D158"/>
    <mergeCell ref="E157:E158"/>
    <mergeCell ref="F157:F158"/>
  </mergeCells>
  <pageMargins left="0.7" right="0.7" top="0.75" bottom="0.75" header="0.3" footer="0.3"/>
  <pageSetup paperSize="9" scale="48" orientation="portrait" r:id="rId1"/>
  <rowBreaks count="4" manualBreakCount="4">
    <brk id="51" max="16383" man="1"/>
    <brk id="71" max="16383" man="1"/>
    <brk id="96" max="16383" man="1"/>
    <brk id="14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2022-07-06T15:09:42Z</cp:lastPrinted>
  <dcterms:created xsi:type="dcterms:W3CDTF">2021-07-06T15:30:06Z</dcterms:created>
  <dcterms:modified xsi:type="dcterms:W3CDTF">2022-07-06T16:41:17Z</dcterms:modified>
</cp:coreProperties>
</file>